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FILESERVER\Ostalo\Izvještaj ZIF-a EUROFOND-1\2022\I-XII 2022\"/>
    </mc:Choice>
  </mc:AlternateContent>
  <xr:revisionPtr revIDLastSave="0" documentId="13_ncr:1_{D8515506-EB92-4E47-ADB1-AECCC0455368}" xr6:coauthVersionLast="45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Prilog 1" sheetId="2" r:id="rId1"/>
    <sheet name="Prilog 2" sheetId="77" r:id="rId2"/>
    <sheet name="Prilog 3" sheetId="57" r:id="rId3"/>
    <sheet name="Prilog 3a" sheetId="79" r:id="rId4"/>
    <sheet name="Prilog 3b" sheetId="64" r:id="rId5"/>
    <sheet name="Prilog 4" sheetId="78" r:id="rId6"/>
    <sheet name="Prilog 5" sheetId="80" r:id="rId7"/>
    <sheet name="Prilog 5a" sheetId="81" r:id="rId8"/>
    <sheet name="Prilog 6" sheetId="82" r:id="rId9"/>
    <sheet name="Prilog 7" sheetId="62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57" l="1"/>
  <c r="H56" i="77" l="1"/>
  <c r="D11" i="62"/>
  <c r="D25" i="82" l="1"/>
  <c r="D20" i="82" l="1"/>
  <c r="D19" i="79"/>
  <c r="D16" i="82"/>
  <c r="D13" i="81"/>
  <c r="B13" i="81"/>
  <c r="E11" i="81"/>
  <c r="F18" i="79" l="1"/>
  <c r="F12" i="79"/>
  <c r="F17" i="79"/>
  <c r="F16" i="79"/>
  <c r="J24" i="57"/>
  <c r="I24" i="57"/>
  <c r="I25" i="57" s="1"/>
  <c r="H24" i="57"/>
  <c r="H25" i="57" s="1"/>
  <c r="G24" i="57"/>
  <c r="G25" i="57" s="1"/>
  <c r="K13" i="57" l="1"/>
  <c r="K14" i="57"/>
  <c r="K15" i="57"/>
  <c r="L15" i="57" s="1"/>
  <c r="N15" i="57" s="1"/>
  <c r="K16" i="57"/>
  <c r="N16" i="57" s="1"/>
  <c r="K17" i="57"/>
  <c r="N17" i="57" s="1"/>
  <c r="K18" i="57"/>
  <c r="L18" i="57" s="1"/>
  <c r="N18" i="57" s="1"/>
  <c r="K19" i="57"/>
  <c r="L19" i="57" s="1"/>
  <c r="N19" i="57" s="1"/>
  <c r="K20" i="57"/>
  <c r="L20" i="57" s="1"/>
  <c r="N20" i="57" s="1"/>
  <c r="K21" i="57"/>
  <c r="N21" i="57" s="1"/>
  <c r="K22" i="57"/>
  <c r="N22" i="57" s="1"/>
  <c r="K23" i="57"/>
  <c r="K24" i="57"/>
  <c r="K25" i="57"/>
  <c r="K12" i="57"/>
  <c r="L12" i="57" s="1"/>
  <c r="N12" i="57" s="1"/>
  <c r="M25" i="57"/>
  <c r="M24" i="57"/>
  <c r="E24" i="57"/>
  <c r="E25" i="57" s="1"/>
  <c r="D24" i="57"/>
  <c r="D25" i="57" s="1"/>
  <c r="C24" i="57"/>
  <c r="C25" i="57" s="1"/>
  <c r="B24" i="57"/>
  <c r="B25" i="57" s="1"/>
  <c r="F23" i="57"/>
  <c r="F14" i="57"/>
  <c r="N14" i="57" s="1"/>
  <c r="F13" i="57"/>
  <c r="F24" i="57" l="1"/>
  <c r="L13" i="57"/>
  <c r="N13" i="57" s="1"/>
  <c r="L23" i="57"/>
  <c r="N23" i="57" s="1"/>
  <c r="D23" i="79"/>
  <c r="D26" i="79" s="1"/>
  <c r="E16" i="62"/>
  <c r="F25" i="57" l="1"/>
  <c r="N25" i="57" s="1"/>
  <c r="L24" i="57"/>
  <c r="N24" i="57" s="1"/>
  <c r="E12" i="81"/>
  <c r="C22" i="78" l="1"/>
  <c r="E21" i="78" s="1"/>
  <c r="E11" i="78" l="1"/>
  <c r="E19" i="78"/>
  <c r="E12" i="78"/>
  <c r="E16" i="78"/>
  <c r="E20" i="78"/>
  <c r="C24" i="78"/>
  <c r="E17" i="78"/>
  <c r="E13" i="78"/>
  <c r="E14" i="78"/>
  <c r="E18" i="78"/>
  <c r="E22" i="78" l="1"/>
</calcChain>
</file>

<file path=xl/sharedStrings.xml><?xml version="1.0" encoding="utf-8"?>
<sst xmlns="http://schemas.openxmlformats.org/spreadsheetml/2006/main" count="830" uniqueCount="532">
  <si>
    <t>Opis</t>
  </si>
  <si>
    <t>Sadržaj</t>
  </si>
  <si>
    <t>Napomena</t>
  </si>
  <si>
    <t>1. Informacije o identitetu investicijskog fonda</t>
  </si>
  <si>
    <t>punu i skraćenu firmu, adresu sjedišta:</t>
  </si>
  <si>
    <t>Zatvoreni investicijski fond sa javnom ponudom "EUROFOND-1" d.d. Sarajevo,Ul. Kulovića br. 4 ,ZIF "EUROFOND-1"dd Sarajevo</t>
  </si>
  <si>
    <t>broj telefona i telefaksa:</t>
  </si>
  <si>
    <t>033/712-960, 712-962</t>
  </si>
  <si>
    <t>e-mail adresu:</t>
  </si>
  <si>
    <t>infonaprijedinvest@naprijedinvest.ba</t>
  </si>
  <si>
    <t>web:</t>
  </si>
  <si>
    <t xml:space="preserve">www.naprijedinvest.ba </t>
  </si>
  <si>
    <t>registarski broj Fonda u registru kod Komisije:</t>
  </si>
  <si>
    <t>ZJP-031-08-225</t>
  </si>
  <si>
    <t>ime i prezime direktora Fonda:</t>
  </si>
  <si>
    <t>Sabina Alić</t>
  </si>
  <si>
    <t>ime i prezime predsjednika i članova nadzornog odbora Fonda:</t>
  </si>
  <si>
    <t>ime i prezime članova odbora za reviziju:</t>
  </si>
  <si>
    <t>ZUKO d.o.o.Sarajevo,Džemala Bijedića br.185,Ilidža Sarajevo</t>
  </si>
  <si>
    <t>firmu i adresu sjedište depozitara Fonda</t>
  </si>
  <si>
    <t>Raiffeisen BANK  d.d. BiH, Zmaja od Bosne b.b.</t>
  </si>
  <si>
    <t>2. Informacije o društvu koje upravlja investicijskim fondom:</t>
  </si>
  <si>
    <t>"NAPRIJED INVEST" društvo za upravljanje fondovima d.o.o. Sarajevo, DUF "NAPRIJED INVEST" d.o.o. Sarajevo, Kulovića  br.4</t>
  </si>
  <si>
    <t xml:space="preserve">broj i datum Rješenja kojim je izdata dozvola za osnivanje Društva: </t>
  </si>
  <si>
    <t>03-10-34/00; 10.05.2000.</t>
  </si>
  <si>
    <t>broj i datum Rješenja kojim je izdata dozvola Društvu za upravljanje Fondom:</t>
  </si>
  <si>
    <t>05/1-19-536/09; 20.11.2009.</t>
  </si>
  <si>
    <t>imena i prezimena članova uprave Društva:</t>
  </si>
  <si>
    <t>Arijana Mutilović</t>
  </si>
  <si>
    <t>imena i prezimena predsjednika i članova nadzornog odbora Društva:</t>
  </si>
  <si>
    <t>imena i prezimena članova odbora za reviziju:</t>
  </si>
  <si>
    <t>firmu i sjedište vanjskog revizora:</t>
  </si>
  <si>
    <t>Naziv fonda</t>
  </si>
  <si>
    <t/>
  </si>
  <si>
    <t>Registarski broj fonda</t>
  </si>
  <si>
    <t>Naziv društva za upravljanje</t>
  </si>
  <si>
    <t>65-01-0830-08</t>
  </si>
  <si>
    <t>JIB društva za upravljanje</t>
  </si>
  <si>
    <t>JIB investicijskog fonda</t>
  </si>
  <si>
    <t>RBr</t>
  </si>
  <si>
    <t>Naziv emitenta</t>
  </si>
  <si>
    <t>Oznaka papira</t>
  </si>
  <si>
    <t>Ukupan broj emitovanih vp/udjela</t>
  </si>
  <si>
    <t>Broj vp/udjela u vlasništvu fonda</t>
  </si>
  <si>
    <t>% vlasništva fonda</t>
  </si>
  <si>
    <t>Nabavna cijena vp/udjela</t>
  </si>
  <si>
    <t>Fer cijena vp/udjela</t>
  </si>
  <si>
    <t>Ukupna vrijednost ulaganja</t>
  </si>
  <si>
    <t>% od NVI fonda</t>
  </si>
  <si>
    <t>1</t>
  </si>
  <si>
    <t>2</t>
  </si>
  <si>
    <t>3</t>
  </si>
  <si>
    <t>4</t>
  </si>
  <si>
    <t>5</t>
  </si>
  <si>
    <t>6
(5/4*100)</t>
  </si>
  <si>
    <t>7</t>
  </si>
  <si>
    <t>8</t>
  </si>
  <si>
    <t>9
(5*8)</t>
  </si>
  <si>
    <t>10</t>
  </si>
  <si>
    <t>11</t>
  </si>
  <si>
    <t>12</t>
  </si>
  <si>
    <t>13</t>
  </si>
  <si>
    <t>14</t>
  </si>
  <si>
    <t>Ulaganja u dionice emitenata sa sjedištem u Federacija BiH</t>
  </si>
  <si>
    <t>AMFVR</t>
  </si>
  <si>
    <t>55328</t>
  </si>
  <si>
    <t>13527</t>
  </si>
  <si>
    <t>24,44%</t>
  </si>
  <si>
    <t>5,4</t>
  </si>
  <si>
    <t>0,00%</t>
  </si>
  <si>
    <t>PR</t>
  </si>
  <si>
    <t>AMOS DD TUZLA</t>
  </si>
  <si>
    <t>AMOSR</t>
  </si>
  <si>
    <t>29911</t>
  </si>
  <si>
    <t>5192</t>
  </si>
  <si>
    <t>17,35%</t>
  </si>
  <si>
    <t>385,873459</t>
  </si>
  <si>
    <t>100,00%</t>
  </si>
  <si>
    <t>BH Telecom d.d. Sarajevo</t>
  </si>
  <si>
    <t>BHTSR</t>
  </si>
  <si>
    <t>TC</t>
  </si>
  <si>
    <t>6</t>
  </si>
  <si>
    <t>ZIF "BIG-Investiciona grupa" d.d. Sarajevo</t>
  </si>
  <si>
    <t>BIGFRK3</t>
  </si>
  <si>
    <t>10658236</t>
  </si>
  <si>
    <t>BNT-TMiH d.d. Novi Travnik</t>
  </si>
  <si>
    <t>BNTMRK4</t>
  </si>
  <si>
    <t>1641288</t>
  </si>
  <si>
    <t>22230</t>
  </si>
  <si>
    <t>1,35%</t>
  </si>
  <si>
    <t>13,5</t>
  </si>
  <si>
    <t>BORAC EXPORT-IMPORT D.D. TRAVNIK</t>
  </si>
  <si>
    <t>BRCTR</t>
  </si>
  <si>
    <t>147605</t>
  </si>
  <si>
    <t>23591</t>
  </si>
  <si>
    <t>15,98%</t>
  </si>
  <si>
    <t>90,328585</t>
  </si>
  <si>
    <t>9</t>
  </si>
  <si>
    <t>ZIF "BOSFIN" d.d. Sarajevo</t>
  </si>
  <si>
    <t>BSNFRK2</t>
  </si>
  <si>
    <t>3038426</t>
  </si>
  <si>
    <t>130500</t>
  </si>
  <si>
    <t>4,29%</t>
  </si>
  <si>
    <t>3,02156</t>
  </si>
  <si>
    <t>ENERGOINVEST-DVI DD SARAJEVO</t>
  </si>
  <si>
    <t>EDVIRK1</t>
  </si>
  <si>
    <t>286889</t>
  </si>
  <si>
    <t>4406</t>
  </si>
  <si>
    <t>1,53%</t>
  </si>
  <si>
    <t>ENERGOINVEST - TDS d.d. Sarajevo</t>
  </si>
  <si>
    <t>ETDSRK1</t>
  </si>
  <si>
    <t>1142530</t>
  </si>
  <si>
    <t>6,09%</t>
  </si>
  <si>
    <t>21,577327</t>
  </si>
  <si>
    <t>GEOINŽENJERING DD SARAJEVO</t>
  </si>
  <si>
    <t>GINZR</t>
  </si>
  <si>
    <t>88358</t>
  </si>
  <si>
    <t>22089</t>
  </si>
  <si>
    <t>24,99%</t>
  </si>
  <si>
    <t>4,76</t>
  </si>
  <si>
    <t>GP "BOSNA" d.d. Sarajevo - u likvidaciji</t>
  </si>
  <si>
    <t>GPBSRK3</t>
  </si>
  <si>
    <t>763396</t>
  </si>
  <si>
    <t>122798</t>
  </si>
  <si>
    <t>16,08%</t>
  </si>
  <si>
    <t>40,717276</t>
  </si>
  <si>
    <t>15</t>
  </si>
  <si>
    <t>GPHSR</t>
  </si>
  <si>
    <t>72555</t>
  </si>
  <si>
    <t>18138</t>
  </si>
  <si>
    <t>16</t>
  </si>
  <si>
    <t>17</t>
  </si>
  <si>
    <t>IRIS COMPUTERS D.D. SARAJEVO</t>
  </si>
  <si>
    <t>IRISRK1</t>
  </si>
  <si>
    <t>470423</t>
  </si>
  <si>
    <t>34296</t>
  </si>
  <si>
    <t>7,29%</t>
  </si>
  <si>
    <t>17,660835</t>
  </si>
  <si>
    <t>18</t>
  </si>
  <si>
    <t>19</t>
  </si>
  <si>
    <t>KHK D.D. LUKAVAC</t>
  </si>
  <si>
    <t>KHKLRK1</t>
  </si>
  <si>
    <t>3577915</t>
  </si>
  <si>
    <t>288245</t>
  </si>
  <si>
    <t>8,05%</t>
  </si>
  <si>
    <t>10,407813</t>
  </si>
  <si>
    <t>20</t>
  </si>
  <si>
    <t>KONFEKCIJA BORAC DD TRAVNIK</t>
  </si>
  <si>
    <t>KOBTR</t>
  </si>
  <si>
    <t>478729</t>
  </si>
  <si>
    <t>57504</t>
  </si>
  <si>
    <t>12,01%</t>
  </si>
  <si>
    <t>112,322969</t>
  </si>
  <si>
    <t>21</t>
  </si>
  <si>
    <t>KOBUR</t>
  </si>
  <si>
    <t>1582876</t>
  </si>
  <si>
    <t>59926</t>
  </si>
  <si>
    <t>3,78%</t>
  </si>
  <si>
    <t>1,668725</t>
  </si>
  <si>
    <t>22</t>
  </si>
  <si>
    <t>MAKORK3</t>
  </si>
  <si>
    <t>253374</t>
  </si>
  <si>
    <t>57942</t>
  </si>
  <si>
    <t>22,86%</t>
  </si>
  <si>
    <t>120,810466</t>
  </si>
  <si>
    <t>23</t>
  </si>
  <si>
    <t>METALOTEHNA DD TUZLA</t>
  </si>
  <si>
    <t>MTHNRK2</t>
  </si>
  <si>
    <t>364462</t>
  </si>
  <si>
    <t>91079</t>
  </si>
  <si>
    <t>24,98%</t>
  </si>
  <si>
    <t>48,560249</t>
  </si>
  <si>
    <t>24</t>
  </si>
  <si>
    <t>OZON d.d. Travnik</t>
  </si>
  <si>
    <t>OZNTR</t>
  </si>
  <si>
    <t>291400</t>
  </si>
  <si>
    <t>1,77%</t>
  </si>
  <si>
    <t>25</t>
  </si>
  <si>
    <t>PLUTO D.D. NEUM</t>
  </si>
  <si>
    <t>PLTNR</t>
  </si>
  <si>
    <t>43642</t>
  </si>
  <si>
    <t>10910</t>
  </si>
  <si>
    <t>26</t>
  </si>
  <si>
    <t>RKBLR</t>
  </si>
  <si>
    <t>317881</t>
  </si>
  <si>
    <t>61682</t>
  </si>
  <si>
    <t>19,40%</t>
  </si>
  <si>
    <t>48,636555</t>
  </si>
  <si>
    <t>27</t>
  </si>
  <si>
    <t>RZVTR</t>
  </si>
  <si>
    <t>17370</t>
  </si>
  <si>
    <t>4340</t>
  </si>
  <si>
    <t>392,506689</t>
  </si>
  <si>
    <t>28</t>
  </si>
  <si>
    <t>SNAGA DD VAREŠ</t>
  </si>
  <si>
    <t>SNGARK2</t>
  </si>
  <si>
    <t>249023</t>
  </si>
  <si>
    <t>62210</t>
  </si>
  <si>
    <t>32,659247</t>
  </si>
  <si>
    <t>29</t>
  </si>
  <si>
    <t>SARAJEVSKA PIVARA d.d. Sarajevo</t>
  </si>
  <si>
    <t>SRPVRK1</t>
  </si>
  <si>
    <t>2614855</t>
  </si>
  <si>
    <t>16,7</t>
  </si>
  <si>
    <t>30</t>
  </si>
  <si>
    <t>IP SVJETLOST DD SARAJEVO</t>
  </si>
  <si>
    <t>SVIPR</t>
  </si>
  <si>
    <t>890633</t>
  </si>
  <si>
    <t>83346</t>
  </si>
  <si>
    <t>9,35%</t>
  </si>
  <si>
    <t>8,589014</t>
  </si>
  <si>
    <t>31</t>
  </si>
  <si>
    <t>TVORNICA CEMENTA KAKANJ D.D. KAKANJ</t>
  </si>
  <si>
    <t>TCMKR</t>
  </si>
  <si>
    <t>9476540</t>
  </si>
  <si>
    <t>600</t>
  </si>
  <si>
    <t>25,168767</t>
  </si>
  <si>
    <t>32</t>
  </si>
  <si>
    <t>TKBBRK1</t>
  </si>
  <si>
    <t>119290</t>
  </si>
  <si>
    <t>14376</t>
  </si>
  <si>
    <t>12,05%</t>
  </si>
  <si>
    <t>52,455134</t>
  </si>
  <si>
    <t>33</t>
  </si>
  <si>
    <t>TMBPR</t>
  </si>
  <si>
    <t>22147</t>
  </si>
  <si>
    <t>393</t>
  </si>
  <si>
    <t>654,771654</t>
  </si>
  <si>
    <t>34</t>
  </si>
  <si>
    <t>TRZHR</t>
  </si>
  <si>
    <t>583338</t>
  </si>
  <si>
    <t>29167</t>
  </si>
  <si>
    <t>5,00%</t>
  </si>
  <si>
    <t>35</t>
  </si>
  <si>
    <t>Teledigital d.d. Sarajevo</t>
  </si>
  <si>
    <t>TTRSR</t>
  </si>
  <si>
    <t>435741</t>
  </si>
  <si>
    <t>27,720686</t>
  </si>
  <si>
    <t>36</t>
  </si>
  <si>
    <t>TVORNICA KONFEKCIJE VAREŠ DD VAREŠ</t>
  </si>
  <si>
    <t>TVKVR</t>
  </si>
  <si>
    <t>193929</t>
  </si>
  <si>
    <t>30592</t>
  </si>
  <si>
    <t>15,77%</t>
  </si>
  <si>
    <t>2,92</t>
  </si>
  <si>
    <t>37</t>
  </si>
  <si>
    <t>UDARNIK DD BREZA</t>
  </si>
  <si>
    <t>UDRNRK2</t>
  </si>
  <si>
    <t>349741</t>
  </si>
  <si>
    <t>87400</t>
  </si>
  <si>
    <t>31,915743</t>
  </si>
  <si>
    <t>38</t>
  </si>
  <si>
    <t>TURIST BEST d.d. KONJIC</t>
  </si>
  <si>
    <t>UISHRK1</t>
  </si>
  <si>
    <t>167599</t>
  </si>
  <si>
    <t>5,540428</t>
  </si>
  <si>
    <t>39</t>
  </si>
  <si>
    <t>UNIONINVESTPLASTIKA d.d. Sarajevo</t>
  </si>
  <si>
    <t>UNPLR</t>
  </si>
  <si>
    <t>353242</t>
  </si>
  <si>
    <t>42</t>
  </si>
  <si>
    <t>UNPRRK1</t>
  </si>
  <si>
    <t>4253444</t>
  </si>
  <si>
    <t>ZMJVRK2</t>
  </si>
  <si>
    <t>467776</t>
  </si>
  <si>
    <t>18522</t>
  </si>
  <si>
    <t>3,95%</t>
  </si>
  <si>
    <t>5,398985</t>
  </si>
  <si>
    <t>ZTPMR</t>
  </si>
  <si>
    <t>982869</t>
  </si>
  <si>
    <t>32640</t>
  </si>
  <si>
    <t>3,32%</t>
  </si>
  <si>
    <t>5,440489</t>
  </si>
  <si>
    <t>Ukupno u Federacija BiH</t>
  </si>
  <si>
    <t>Ukupno ulaganja u dionice</t>
  </si>
  <si>
    <t>UKUPNA VRIJEDNOST ULAGANJA FONDA</t>
  </si>
  <si>
    <t>Naziv fonda:</t>
  </si>
  <si>
    <t>ZIF "Eurofond -1" d.d. Sarajevo</t>
  </si>
  <si>
    <t>Registarski broj fonda:</t>
  </si>
  <si>
    <t>Naziv društva za upravljanje:</t>
  </si>
  <si>
    <t>DUF"Naprijed invest "d.o.o.Sarajevo</t>
  </si>
  <si>
    <t>Matični broj društva za upravljanje</t>
  </si>
  <si>
    <t>JIB društva za upravljanje:</t>
  </si>
  <si>
    <t>JIB fonda:</t>
  </si>
  <si>
    <t>Datum</t>
  </si>
  <si>
    <t>Broj dionica</t>
  </si>
  <si>
    <t>Gotovina</t>
  </si>
  <si>
    <t>Ulaganja</t>
  </si>
  <si>
    <t>Potraživanja</t>
  </si>
  <si>
    <t>Ostalo</t>
  </si>
  <si>
    <t>UKUPNO</t>
  </si>
  <si>
    <t>Obaveze po osnovu ulaganja fonda</t>
  </si>
  <si>
    <t xml:space="preserve">Obaveze po osnovu troškova poslovanja  </t>
  </si>
  <si>
    <t>Obaveze prema DUF'u</t>
  </si>
  <si>
    <t>Ostale obaveze</t>
  </si>
  <si>
    <t>I</t>
  </si>
  <si>
    <t>II</t>
  </si>
  <si>
    <t>ZIF "Eurofond-1" d.d.Sarajevo</t>
  </si>
  <si>
    <t>DUF"Naprijed invest" d.o.o.Sarajevo</t>
  </si>
  <si>
    <t>Simbol</t>
  </si>
  <si>
    <t>Način vrednovanja</t>
  </si>
  <si>
    <t>% prekoračenja u investiranju</t>
  </si>
  <si>
    <t>Vrijednost prekoračenja</t>
  </si>
  <si>
    <t>Razlog prekoračenja i rok za usaglašavanje</t>
  </si>
  <si>
    <t>HRBFRK2</t>
  </si>
  <si>
    <t>2851523</t>
  </si>
  <si>
    <t>58900</t>
  </si>
  <si>
    <t>2,06%</t>
  </si>
  <si>
    <t>6,31</t>
  </si>
  <si>
    <t>98871</t>
  </si>
  <si>
    <t>2,32%</t>
  </si>
  <si>
    <t>8,665215</t>
  </si>
  <si>
    <t>Pravilnik o izmjenama i dopunama pravilnika o dozvoljenim ulaganjima I ograničenjima ulaganja zatvorenih investicijskih fondova sa javnom ponudom (Službene novine Federacije BiH  96/15)</t>
  </si>
  <si>
    <t>Prekoračenje iz člana 47. Zakona o investicijskim fondovima (Sl. novine FBiH 85/08); Pravilnik o izmjenama i dopunama pravilnika o dozvoljenim ulaganjima i ograničenjima ulaganja zatvorenih investicijskih fondova sa javnom ponudom (Službene novine Federacije BiH  96/15)</t>
  </si>
  <si>
    <t>Posl. Zgrada 224m2,ukupne površine 1112m2,zemljište 888m2 izvadak br. 2829 Bijeljina</t>
  </si>
  <si>
    <t>PC</t>
  </si>
  <si>
    <t>PRILOG 3</t>
  </si>
  <si>
    <t>IMOVINA FONDA</t>
  </si>
  <si>
    <t>OBAVEZE FONDA</t>
  </si>
  <si>
    <t>Ukupno neto vrijednost imovine</t>
  </si>
  <si>
    <t>NVI  po dionica</t>
  </si>
  <si>
    <t>12(6-11)</t>
  </si>
  <si>
    <t>14(12/13)</t>
  </si>
  <si>
    <t>ZIF HERBOS FOND d.d. Tuzla</t>
  </si>
  <si>
    <t>Matični broj društva za upravljanje:</t>
  </si>
  <si>
    <t>PRILOG 5a</t>
  </si>
  <si>
    <t>Naziv berzanskog posrednika</t>
  </si>
  <si>
    <t>Vrijednost transakcija</t>
  </si>
  <si>
    <t>Učešće u ukupnoj vrijednosti transakcija</t>
  </si>
  <si>
    <t>Iznos provizije</t>
  </si>
  <si>
    <t>Učešće provizije u vrijednosti transakcija</t>
  </si>
  <si>
    <t>5=4/2</t>
  </si>
  <si>
    <t>AW BROKER</t>
  </si>
  <si>
    <t>Ukupno</t>
  </si>
  <si>
    <t>Prilog 6</t>
  </si>
  <si>
    <t>IZVJEŠTAJ O FINANSIJSKIM POKAZATELJIMA INVESTICIJSKOG FONDA</t>
  </si>
  <si>
    <t>Pozicija imovine</t>
  </si>
  <si>
    <t>Vrijednost neto imovine fonda po udjelu / dionici na početku perioda</t>
  </si>
  <si>
    <t>1.</t>
  </si>
  <si>
    <t>Neto imovina fonda na početku perioda</t>
  </si>
  <si>
    <t>2.</t>
  </si>
  <si>
    <t>Broj udjela dionica na početku perioda</t>
  </si>
  <si>
    <t>3.</t>
  </si>
  <si>
    <t>Vrijednost udjela / dionice na početku perioda</t>
  </si>
  <si>
    <t>Vrijednost neto imovine fonda po udjelu / dionici na kraju perioda</t>
  </si>
  <si>
    <t>Neto imovina fonda na kraju perioda</t>
  </si>
  <si>
    <t>Broj udjela dionica na kraju perioda</t>
  </si>
  <si>
    <t>Vrijednost udjela / dionice na kraju perioda</t>
  </si>
  <si>
    <t>III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</si>
  <si>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</si>
  <si>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</si>
  <si>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</si>
  <si>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</si>
  <si>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4.</t>
  </si>
  <si>
    <t>Stopa prinosa na neto imovinu fonda</t>
  </si>
  <si>
    <t>JIB investicionog fonda:</t>
  </si>
  <si>
    <t>PRILOG 7</t>
  </si>
  <si>
    <t>Dividenda po dionici</t>
  </si>
  <si>
    <t>Ukupni prihodi</t>
  </si>
  <si>
    <t>7317</t>
  </si>
  <si>
    <t>4,36%</t>
  </si>
  <si>
    <t>Ukupno:</t>
  </si>
  <si>
    <t>ZIF Eurofond -1 dd Sarajevo</t>
  </si>
  <si>
    <t>Prilog 3a</t>
  </si>
  <si>
    <t>DUF "Naprijed Invest" d.o.o.Sarajevo</t>
  </si>
  <si>
    <t>IZVJEŠTAJ O OBRAČUNU NETO VRIJEDNOSTI IMOVINE PO DIONICI / UDJELU</t>
  </si>
  <si>
    <t>Redni broj</t>
  </si>
  <si>
    <t>Ukupna vrijednost na dan izvještavanja</t>
  </si>
  <si>
    <t>Učešće u vrijednosti imovine fonda (%)</t>
  </si>
  <si>
    <t>Dionice</t>
  </si>
  <si>
    <t>Obveznice</t>
  </si>
  <si>
    <t>Ostali vrijednosni papiri</t>
  </si>
  <si>
    <t>Depoziti i plasmani</t>
  </si>
  <si>
    <t>Gotovina i gotovinski ekvivalenti</t>
  </si>
  <si>
    <t>Nekretnine</t>
  </si>
  <si>
    <t>Ostala imovina</t>
  </si>
  <si>
    <t>UKUPNA IMOVINA</t>
  </si>
  <si>
    <t>UKUPNE OBAVEZE</t>
  </si>
  <si>
    <t>III=(I-II)</t>
  </si>
  <si>
    <t>NETO IMOVINA</t>
  </si>
  <si>
    <t>IV</t>
  </si>
  <si>
    <t xml:space="preserve">BROJ DIONICA / UDJELA </t>
  </si>
  <si>
    <t>V=(III/IV)</t>
  </si>
  <si>
    <t>NETO VRIJEDNOST IMOVINE PO DIONICI / UDJELU</t>
  </si>
  <si>
    <t>VI</t>
  </si>
  <si>
    <t>CIJENA DIONICE/UDJELA</t>
  </si>
  <si>
    <t>Prilog 3b</t>
  </si>
  <si>
    <t>DUF "Naprijed Invest" d.o.o.</t>
  </si>
  <si>
    <t>Maticni broj društva za upravljanje</t>
  </si>
  <si>
    <t>IZVJEŠTAJ O NVI PO DIONICI/UDJELU I CIJENI DIONICE/UDJELA INVESTICIJSKOG FONDA</t>
  </si>
  <si>
    <t>Udio / dionica fonda</t>
  </si>
  <si>
    <t xml:space="preserve">Prethodna godina   </t>
  </si>
  <si>
    <t>Ranije godine</t>
  </si>
  <si>
    <t>Najniža neto vrijednost</t>
  </si>
  <si>
    <t>Najviša neto vrijednost</t>
  </si>
  <si>
    <t>Najniža cijena</t>
  </si>
  <si>
    <t>Najviša cijena</t>
  </si>
  <si>
    <t>Prosjecna cijena</t>
  </si>
  <si>
    <t>4370</t>
  </si>
  <si>
    <t>1,49%</t>
  </si>
  <si>
    <t>153,557707</t>
  </si>
  <si>
    <t>ZIF "PROF-PLUS" d.d. Sarajevo</t>
  </si>
  <si>
    <t>PRPFRK2</t>
  </si>
  <si>
    <t>5072824</t>
  </si>
  <si>
    <t>10000</t>
  </si>
  <si>
    <t>0,19%</t>
  </si>
  <si>
    <t>3,9</t>
  </si>
  <si>
    <t>8205</t>
  </si>
  <si>
    <t>1,88%</t>
  </si>
  <si>
    <t>24900</t>
  </si>
  <si>
    <t>7,04%</t>
  </si>
  <si>
    <t>Računovođa:</t>
  </si>
  <si>
    <t>Direktor:</t>
  </si>
  <si>
    <t>Mirzeta Dželo</t>
  </si>
  <si>
    <t>0,03%</t>
  </si>
  <si>
    <t>Prosjek</t>
  </si>
  <si>
    <t xml:space="preserve">StockEx - Bussines Information System FinSet 4.3.39.22 (x) </t>
  </si>
  <si>
    <t>Strana 1 /1</t>
  </si>
  <si>
    <t>Prilog 4</t>
  </si>
  <si>
    <t>IZVJEŠTAJ O VISINI TROŠKOVA KOJI SE NAPLAĆUJE NA TERET IMOVINE INVESTICIJSKOG FONDA</t>
  </si>
  <si>
    <t>Vrsta troška</t>
  </si>
  <si>
    <t>Iznos</t>
  </si>
  <si>
    <t>Udio (%)</t>
  </si>
  <si>
    <t>Naknade za upravljačku proviziju</t>
  </si>
  <si>
    <t>Naknada Registru</t>
  </si>
  <si>
    <t>Naknada depozitaru</t>
  </si>
  <si>
    <t>Naknada za reviziju</t>
  </si>
  <si>
    <t>Naknada za računovodstvo</t>
  </si>
  <si>
    <t>Naknada berzi</t>
  </si>
  <si>
    <t>Troškovi kupovine i prodaje ulaganja</t>
  </si>
  <si>
    <t xml:space="preserve">Troškovi servisiranja dioničara </t>
  </si>
  <si>
    <t>Naknade i troškovi nadzornog odbora</t>
  </si>
  <si>
    <t>Naknade i troškovi direktora fonda</t>
  </si>
  <si>
    <t>Ostali troškovi</t>
  </si>
  <si>
    <t>Ukupni troškovi</t>
  </si>
  <si>
    <t>Prosječna vrijednost neto imovine fonda</t>
  </si>
  <si>
    <t>Udio troškova u prosjećnoj neto vrijednosti imovine fonda (%)</t>
  </si>
  <si>
    <t>Prilog 5</t>
  </si>
  <si>
    <t>Izvještaj o transakcijama sa ulaganjima investicijskog fonda</t>
  </si>
  <si>
    <t>Stanje na početku perioda</t>
  </si>
  <si>
    <t>Transakcije tokom perioda</t>
  </si>
  <si>
    <t>Stanje na kraju perioda</t>
  </si>
  <si>
    <t>Kupovine</t>
  </si>
  <si>
    <t>Prodaje</t>
  </si>
  <si>
    <t>% učešća kod emitenta</t>
  </si>
  <si>
    <t>Jedinačna fer vrijednost</t>
  </si>
  <si>
    <t>Ukupna fer vrijednost ulaganja</t>
  </si>
  <si>
    <t>% učešća u NVI fonda</t>
  </si>
  <si>
    <t>Količina</t>
  </si>
  <si>
    <t>Prosjećna cijena</t>
  </si>
  <si>
    <t>Vrijednost</t>
  </si>
  <si>
    <t>Asmir Tanović predsjednik, Sead Čampara, Sejfo Ušanović član</t>
  </si>
  <si>
    <t>Vuković Adnana predsjednik ,Sabrija Kaknjo , Danijel Bojo, članovi</t>
  </si>
  <si>
    <t>Damir Sokolović predsjednik, Jasmin Muminović član, Sejdalija Mustafić član</t>
  </si>
  <si>
    <t>Emir Krajina, Stana Lovnički, Nina Redžepović</t>
  </si>
  <si>
    <t>0,41%</t>
  </si>
  <si>
    <t>581168</t>
  </si>
  <si>
    <t>5,45%</t>
  </si>
  <si>
    <t>1,996392</t>
  </si>
  <si>
    <t>Prekoračenje iz čl. 76. stav 1. tačka a) Zakona o investicijskim fondovima. Usklađenje će se izvršiti u što kraćem roku.</t>
  </si>
  <si>
    <t xml:space="preserve">Tekuci godina </t>
  </si>
  <si>
    <t>Tekući period</t>
  </si>
  <si>
    <t>OPĆI PODACI O INVESTICIJSKOM FONDU na dan 31.12.2022.</t>
  </si>
  <si>
    <t>IZVJEŠTAJ O PORTFOLIU INVESTICIONOG FONDA na dan 31.12.2022</t>
  </si>
  <si>
    <t>AMFIBOLIT DD VAREŠ - u stecaju</t>
  </si>
  <si>
    <t>6,06%</t>
  </si>
  <si>
    <t>3,43%</t>
  </si>
  <si>
    <t>3,00%</t>
  </si>
  <si>
    <t>69602</t>
  </si>
  <si>
    <t>GP HERCEGOVINA-SARAJEVO D.D. SARAJEVO - u stecaju</t>
  </si>
  <si>
    <t>1,21%</t>
  </si>
  <si>
    <t>DD ZA PROIZVODNJU KOŽNE OBUCE BUGOJNO</t>
  </si>
  <si>
    <t>MARKET-KOMERC DD ZENICA - u stecaju</t>
  </si>
  <si>
    <t>0,40%</t>
  </si>
  <si>
    <t>RK "BULEVAR" D.D. TUZLA - u stecaju</t>
  </si>
  <si>
    <t>RAZVITAK D.D. GRADACAC</t>
  </si>
  <si>
    <t>1,75%</t>
  </si>
  <si>
    <t>37000</t>
  </si>
  <si>
    <t>1,41%</t>
  </si>
  <si>
    <t>ŠTAMPARIJA FOJNICA D.D. FOJNICA</t>
  </si>
  <si>
    <t>STFJR</t>
  </si>
  <si>
    <t>531676</t>
  </si>
  <si>
    <t>26000</t>
  </si>
  <si>
    <t>4,89%</t>
  </si>
  <si>
    <t>6,2</t>
  </si>
  <si>
    <t>1,54%</t>
  </si>
  <si>
    <t>1,91%</t>
  </si>
  <si>
    <t>0,27%</t>
  </si>
  <si>
    <t>Tvornica konfekcije "BORAC" d.d. Banovici</t>
  </si>
  <si>
    <t>TRGOVINSKI MAGAZINI D.D. B. PETROVAC - u stecaju</t>
  </si>
  <si>
    <t>TRZ HADŽICI DD</t>
  </si>
  <si>
    <t>3,22%</t>
  </si>
  <si>
    <t>PRETIS d.d. Vogošca</t>
  </si>
  <si>
    <t>ZMAJEVAC DD ZENICA - u stecaju</t>
  </si>
  <si>
    <t>ŽITOPROMET DD MOSTAR - u stecaju</t>
  </si>
  <si>
    <t xml:space="preserve">Prekoračenje iz člana 47. Zakona o investicijskim fondovima (Sl. novine FBiH 85/08); 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</si>
  <si>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</si>
  <si>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</si>
  <si>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</si>
  <si>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</si>
  <si>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</si>
  <si>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</si>
  <si>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</si>
  <si>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</si>
  <si>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</si>
  <si>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OKTOBAR</t>
  </si>
  <si>
    <t>NOVEMBAR</t>
  </si>
  <si>
    <t>DECEMBAR</t>
  </si>
  <si>
    <t xml:space="preserve">IZVJEŠTAJ O OBRAČUNU VRIJEDNOSTI NETO IMOVINE INVESTICIJSKOG FONDA ZA PERIOD 01.01.-31.12.2022. </t>
  </si>
  <si>
    <t>na dan 31.12.2022</t>
  </si>
  <si>
    <t>za period od 01.01.2022. do 31.12.2022.</t>
  </si>
  <si>
    <t>u periodu od 1.1.2022 do 31.12.2022</t>
  </si>
  <si>
    <t>za period 1.1.2022 - 31.12.2022</t>
  </si>
  <si>
    <t>ANGROSIROVINA d.d. Tuzla</t>
  </si>
  <si>
    <t>ANGSRK1</t>
  </si>
  <si>
    <t>IZVJEŠTAJ O VRIJEDNOSTI TRANSAKCIJA FONDA OBAVLJENIM PUTEM POJEDINAČNOG PROFESIONALNOG POSREDNIKA I IZNOSU OBRAČUNATE NAKNADE ZA PERIOD 01.01.2022.-31.12.2022.</t>
  </si>
  <si>
    <t>VGT BROKER</t>
  </si>
  <si>
    <t>za period od 1.1.2022 do 31.12.2022</t>
  </si>
  <si>
    <t>Prethodni period              1.1.21-31.12.21</t>
  </si>
  <si>
    <t>IZVJEŠTAJ O PRIHODIMA FONDA PO OSNOVU DIVIDENDE ZA PERIOD  01.01.2022.-31.12.2022.</t>
  </si>
  <si>
    <t xml:space="preserve">BH TELECOM D.D. </t>
  </si>
  <si>
    <t>9,13%</t>
  </si>
  <si>
    <t>4,62%</t>
  </si>
  <si>
    <t>5,32%</t>
  </si>
  <si>
    <t>10,48%</t>
  </si>
  <si>
    <t>6,32%</t>
  </si>
  <si>
    <t>5,23%</t>
  </si>
  <si>
    <t>17,04%</t>
  </si>
  <si>
    <t>11,16%</t>
  </si>
  <si>
    <t>93,64%</t>
  </si>
  <si>
    <t xml:space="preserve">Napomena: Procenat od NVI fonda je utvrđen nakon usklađenja sa depozitarom i u NVI nije uključena upravljačka provizija i naknada KVP za decembar 2022. godine </t>
  </si>
  <si>
    <t>Napomena: Procenat od NVI fonda je utvrđen nakon usklađenja sa depozitarom i u NVI nije uključena upravljačka provizija i naknada KVP za decembar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</si>
</sst>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000"/>
    <numFmt numFmtId="166" formatCode="0.##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7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  <scheme val="minor"/>
    </font>
    <font>
      <sz val="7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</borders>
  <cellStyleXfs count="7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9" fontId="37" fillId="0" borderId="0" applyFont="0" applyFill="0" applyBorder="0" applyAlignment="0" applyProtection="0"/>
    <xf numFmtId="0" fontId="20" fillId="0" borderId="0"/>
    <xf numFmtId="0" fontId="3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26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</cellStyleXfs>
  <cellXfs count="283">
    <xf numFmtId="0" fontId="0" fillId="0" borderId="0" xfId="0"/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4" fillId="0" borderId="1" xfId="1" applyBorder="1" applyAlignment="1" applyProtection="1"/>
    <xf numFmtId="0" fontId="25" fillId="0" borderId="0" xfId="0" applyFont="1"/>
    <xf numFmtId="0" fontId="26" fillId="0" borderId="0" xfId="2"/>
    <xf numFmtId="4" fontId="26" fillId="0" borderId="0" xfId="2" applyNumberFormat="1"/>
    <xf numFmtId="10" fontId="32" fillId="3" borderId="7" xfId="3" applyNumberFormat="1" applyFont="1" applyFill="1" applyBorder="1" applyAlignment="1">
      <alignment horizontal="center" vertical="center" wrapText="1"/>
    </xf>
    <xf numFmtId="4" fontId="32" fillId="3" borderId="7" xfId="3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43" fillId="2" borderId="0" xfId="2" applyFont="1" applyFill="1" applyAlignment="1">
      <alignment horizontal="right" vertical="top" wrapText="1"/>
    </xf>
    <xf numFmtId="0" fontId="41" fillId="2" borderId="0" xfId="2" applyFont="1" applyFill="1" applyAlignment="1">
      <alignment horizontal="right" vertical="center" wrapText="1"/>
    </xf>
    <xf numFmtId="1" fontId="0" fillId="0" borderId="0" xfId="0" applyNumberFormat="1" applyAlignment="1">
      <alignment horizontal="left"/>
    </xf>
    <xf numFmtId="0" fontId="46" fillId="0" borderId="0" xfId="0" applyFont="1"/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0" xfId="0" applyNumberFormat="1"/>
    <xf numFmtId="10" fontId="0" fillId="0" borderId="1" xfId="7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0" fontId="0" fillId="0" borderId="1" xfId="7" applyNumberFormat="1" applyFont="1" applyBorder="1"/>
    <xf numFmtId="4" fontId="0" fillId="0" borderId="1" xfId="0" applyNumberFormat="1" applyBorder="1"/>
    <xf numFmtId="10" fontId="0" fillId="0" borderId="0" xfId="7" applyNumberFormat="1" applyFont="1"/>
    <xf numFmtId="3" fontId="0" fillId="0" borderId="0" xfId="0" applyNumberFormat="1"/>
    <xf numFmtId="4" fontId="0" fillId="0" borderId="0" xfId="7" applyNumberFormat="1" applyFont="1" applyBorder="1"/>
    <xf numFmtId="0" fontId="48" fillId="0" borderId="0" xfId="0" applyFont="1"/>
    <xf numFmtId="4" fontId="49" fillId="0" borderId="0" xfId="0" applyNumberFormat="1" applyFont="1"/>
    <xf numFmtId="4" fontId="22" fillId="0" borderId="0" xfId="0" applyNumberFormat="1" applyFont="1"/>
    <xf numFmtId="1" fontId="36" fillId="2" borderId="6" xfId="3" applyNumberFormat="1" applyFont="1" applyFill="1" applyBorder="1" applyAlignment="1">
      <alignment horizontal="left" wrapText="1"/>
    </xf>
    <xf numFmtId="1" fontId="35" fillId="2" borderId="6" xfId="3" applyNumberFormat="1" applyFont="1" applyFill="1" applyBorder="1" applyAlignment="1">
      <alignment horizontal="left" wrapText="1"/>
    </xf>
    <xf numFmtId="1" fontId="35" fillId="2" borderId="16" xfId="3" applyNumberFormat="1" applyFont="1" applyFill="1" applyBorder="1" applyAlignment="1">
      <alignment horizontal="left" wrapText="1"/>
    </xf>
    <xf numFmtId="0" fontId="35" fillId="2" borderId="8" xfId="3" applyFont="1" applyFill="1" applyBorder="1" applyAlignment="1">
      <alignment wrapText="1"/>
    </xf>
    <xf numFmtId="0" fontId="35" fillId="2" borderId="6" xfId="3" applyFont="1" applyFill="1" applyBorder="1" applyAlignment="1">
      <alignment wrapText="1"/>
    </xf>
    <xf numFmtId="0" fontId="0" fillId="0" borderId="0" xfId="0" applyAlignment="1">
      <alignment horizontal="center"/>
    </xf>
    <xf numFmtId="0" fontId="23" fillId="0" borderId="0" xfId="0" applyFont="1"/>
    <xf numFmtId="0" fontId="0" fillId="0" borderId="0" xfId="0" applyAlignment="1">
      <alignment wrapText="1"/>
    </xf>
    <xf numFmtId="165" fontId="0" fillId="0" borderId="0" xfId="0" applyNumberFormat="1"/>
    <xf numFmtId="0" fontId="34" fillId="2" borderId="0" xfId="44" applyFont="1" applyFill="1" applyAlignment="1">
      <alignment horizontal="left" wrapText="1"/>
    </xf>
    <xf numFmtId="0" fontId="35" fillId="2" borderId="8" xfId="44" applyFont="1" applyFill="1" applyBorder="1" applyAlignment="1">
      <alignment wrapText="1"/>
    </xf>
    <xf numFmtId="0" fontId="8" fillId="0" borderId="0" xfId="44" applyAlignment="1">
      <alignment vertical="center" wrapText="1"/>
    </xf>
    <xf numFmtId="0" fontId="8" fillId="0" borderId="0" xfId="44" applyAlignment="1">
      <alignment vertical="center"/>
    </xf>
    <xf numFmtId="0" fontId="8" fillId="0" borderId="0" xfId="44" applyAlignment="1">
      <alignment wrapText="1"/>
    </xf>
    <xf numFmtId="0" fontId="23" fillId="0" borderId="0" xfId="44" applyFont="1" applyAlignment="1">
      <alignment vertical="center"/>
    </xf>
    <xf numFmtId="0" fontId="35" fillId="2" borderId="6" xfId="44" applyFont="1" applyFill="1" applyBorder="1" applyAlignment="1">
      <alignment wrapText="1"/>
    </xf>
    <xf numFmtId="1" fontId="35" fillId="2" borderId="6" xfId="44" applyNumberFormat="1" applyFont="1" applyFill="1" applyBorder="1" applyAlignment="1">
      <alignment horizontal="left" wrapText="1"/>
    </xf>
    <xf numFmtId="1" fontId="35" fillId="2" borderId="6" xfId="44" applyNumberFormat="1" applyFont="1" applyFill="1" applyBorder="1" applyAlignment="1">
      <alignment wrapText="1"/>
    </xf>
    <xf numFmtId="1" fontId="35" fillId="2" borderId="16" xfId="44" applyNumberFormat="1" applyFont="1" applyFill="1" applyBorder="1" applyAlignment="1">
      <alignment horizontal="left" wrapText="1"/>
    </xf>
    <xf numFmtId="1" fontId="35" fillId="2" borderId="16" xfId="44" applyNumberFormat="1" applyFont="1" applyFill="1" applyBorder="1" applyAlignment="1">
      <alignment wrapText="1"/>
    </xf>
    <xf numFmtId="0" fontId="23" fillId="0" borderId="9" xfId="44" applyFont="1" applyBorder="1" applyAlignment="1">
      <alignment vertical="center"/>
    </xf>
    <xf numFmtId="0" fontId="23" fillId="0" borderId="9" xfId="44" applyFont="1" applyBorder="1" applyAlignment="1">
      <alignment vertical="center" wrapText="1"/>
    </xf>
    <xf numFmtId="0" fontId="22" fillId="0" borderId="0" xfId="44" applyFont="1" applyAlignment="1">
      <alignment vertical="center" wrapText="1"/>
    </xf>
    <xf numFmtId="4" fontId="8" fillId="0" borderId="1" xfId="53" applyNumberFormat="1" applyBorder="1" applyAlignment="1">
      <alignment vertical="center" wrapText="1"/>
    </xf>
    <xf numFmtId="4" fontId="22" fillId="0" borderId="1" xfId="53" applyNumberFormat="1" applyFont="1" applyBorder="1" applyAlignment="1">
      <alignment vertical="center" wrapText="1"/>
    </xf>
    <xf numFmtId="3" fontId="8" fillId="0" borderId="1" xfId="53" applyNumberFormat="1" applyBorder="1" applyAlignment="1">
      <alignment vertical="center" wrapText="1"/>
    </xf>
    <xf numFmtId="0" fontId="23" fillId="0" borderId="1" xfId="53" applyFont="1" applyBorder="1" applyAlignment="1">
      <alignment horizontal="center" vertical="center" wrapText="1"/>
    </xf>
    <xf numFmtId="4" fontId="22" fillId="0" borderId="1" xfId="0" applyNumberFormat="1" applyFont="1" applyBorder="1"/>
    <xf numFmtId="10" fontId="22" fillId="0" borderId="1" xfId="7" applyNumberFormat="1" applyFont="1" applyBorder="1" applyAlignment="1">
      <alignment horizontal="right"/>
    </xf>
    <xf numFmtId="164" fontId="22" fillId="0" borderId="1" xfId="0" applyNumberFormat="1" applyFont="1" applyBorder="1"/>
    <xf numFmtId="0" fontId="22" fillId="0" borderId="0" xfId="0" applyFont="1"/>
    <xf numFmtId="0" fontId="27" fillId="2" borderId="0" xfId="2" applyFont="1" applyFill="1" applyAlignment="1">
      <alignment horizontal="left" wrapText="1"/>
    </xf>
    <xf numFmtId="0" fontId="28" fillId="2" borderId="0" xfId="2" applyFont="1" applyFill="1" applyAlignment="1">
      <alignment horizontal="left" wrapText="1"/>
    </xf>
    <xf numFmtId="4" fontId="27" fillId="2" borderId="3" xfId="3" applyNumberFormat="1" applyFont="1" applyFill="1" applyBorder="1" applyAlignment="1">
      <alignment horizontal="center" vertical="center" wrapText="1"/>
    </xf>
    <xf numFmtId="0" fontId="22" fillId="0" borderId="1" xfId="53" applyFont="1" applyBorder="1" applyAlignment="1">
      <alignment vertical="center"/>
    </xf>
    <xf numFmtId="0" fontId="22" fillId="0" borderId="1" xfId="53" applyFont="1" applyBorder="1" applyAlignment="1">
      <alignment vertical="center" wrapText="1"/>
    </xf>
    <xf numFmtId="0" fontId="22" fillId="0" borderId="15" xfId="53" applyFont="1" applyBorder="1" applyAlignment="1">
      <alignment vertical="center"/>
    </xf>
    <xf numFmtId="0" fontId="22" fillId="0" borderId="15" xfId="53" applyFont="1" applyBorder="1" applyAlignment="1">
      <alignment horizontal="center" vertical="center"/>
    </xf>
    <xf numFmtId="0" fontId="22" fillId="0" borderId="15" xfId="53" applyFont="1" applyBorder="1" applyAlignment="1">
      <alignment horizontal="center" vertical="center" wrapText="1"/>
    </xf>
    <xf numFmtId="0" fontId="23" fillId="0" borderId="15" xfId="53" applyFont="1" applyBorder="1" applyAlignment="1">
      <alignment horizontal="center" vertical="center" wrapText="1"/>
    </xf>
    <xf numFmtId="0" fontId="26" fillId="0" borderId="0" xfId="57"/>
    <xf numFmtId="0" fontId="0" fillId="0" borderId="0" xfId="0" applyAlignment="1">
      <alignment horizontal="right"/>
    </xf>
    <xf numFmtId="4" fontId="27" fillId="2" borderId="3" xfId="57" applyNumberFormat="1" applyFont="1" applyFill="1" applyBorder="1" applyAlignment="1">
      <alignment horizontal="center" vertical="center" wrapText="1"/>
    </xf>
    <xf numFmtId="4" fontId="0" fillId="0" borderId="1" xfId="59" applyNumberFormat="1" applyFont="1" applyBorder="1" applyAlignment="1">
      <alignment vertical="center"/>
    </xf>
    <xf numFmtId="4" fontId="0" fillId="0" borderId="1" xfId="53" applyNumberFormat="1" applyFont="1" applyBorder="1" applyAlignment="1">
      <alignment vertical="center" wrapText="1"/>
    </xf>
    <xf numFmtId="4" fontId="49" fillId="0" borderId="1" xfId="53" applyNumberFormat="1" applyFont="1" applyBorder="1" applyAlignment="1">
      <alignment vertical="center" wrapText="1"/>
    </xf>
    <xf numFmtId="4" fontId="38" fillId="0" borderId="0" xfId="2" applyNumberFormat="1" applyFont="1"/>
    <xf numFmtId="4" fontId="26" fillId="0" borderId="0" xfId="57" applyNumberFormat="1"/>
    <xf numFmtId="0" fontId="26" fillId="0" borderId="0" xfId="62" applyAlignment="1">
      <alignment vertical="center" wrapText="1"/>
    </xf>
    <xf numFmtId="0" fontId="48" fillId="0" borderId="1" xfId="0" applyFont="1" applyBorder="1" applyAlignment="1">
      <alignment wrapText="1"/>
    </xf>
    <xf numFmtId="0" fontId="48" fillId="0" borderId="1" xfId="0" applyFont="1" applyBorder="1" applyAlignment="1">
      <alignment horizontal="left" vertical="top"/>
    </xf>
    <xf numFmtId="3" fontId="50" fillId="0" borderId="1" xfId="0" applyNumberFormat="1" applyFont="1" applyBorder="1" applyAlignment="1">
      <alignment horizontal="right"/>
    </xf>
    <xf numFmtId="165" fontId="50" fillId="0" borderId="1" xfId="0" applyNumberFormat="1" applyFont="1" applyBorder="1" applyAlignment="1">
      <alignment horizontal="right"/>
    </xf>
    <xf numFmtId="4" fontId="50" fillId="0" borderId="1" xfId="0" applyNumberFormat="1" applyFont="1" applyBorder="1" applyAlignment="1">
      <alignment horizontal="right"/>
    </xf>
    <xf numFmtId="0" fontId="53" fillId="3" borderId="3" xfId="57" applyFont="1" applyFill="1" applyBorder="1" applyAlignment="1">
      <alignment horizontal="center" vertical="center" wrapText="1"/>
    </xf>
    <xf numFmtId="0" fontId="54" fillId="2" borderId="3" xfId="57" applyFont="1" applyFill="1" applyBorder="1" applyAlignment="1">
      <alignment horizontal="center" vertical="center" wrapText="1"/>
    </xf>
    <xf numFmtId="4" fontId="56" fillId="2" borderId="3" xfId="57" applyNumberFormat="1" applyFont="1" applyFill="1" applyBorder="1" applyAlignment="1">
      <alignment horizontal="center" vertical="center" wrapText="1"/>
    </xf>
    <xf numFmtId="0" fontId="27" fillId="2" borderId="0" xfId="65" applyFont="1" applyFill="1" applyAlignment="1">
      <alignment horizontal="left" wrapText="1"/>
    </xf>
    <xf numFmtId="0" fontId="43" fillId="2" borderId="0" xfId="65" applyFont="1" applyFill="1" applyAlignment="1">
      <alignment horizontal="right" vertical="top" wrapText="1"/>
    </xf>
    <xf numFmtId="0" fontId="4" fillId="0" borderId="0" xfId="65"/>
    <xf numFmtId="0" fontId="28" fillId="2" borderId="0" xfId="65" applyFont="1" applyFill="1" applyAlignment="1">
      <alignment horizontal="left" wrapText="1"/>
    </xf>
    <xf numFmtId="0" fontId="41" fillId="2" borderId="0" xfId="65" applyFont="1" applyFill="1" applyAlignment="1">
      <alignment horizontal="right" vertical="center" wrapText="1"/>
    </xf>
    <xf numFmtId="0" fontId="30" fillId="3" borderId="3" xfId="65" applyFont="1" applyFill="1" applyBorder="1" applyAlignment="1">
      <alignment horizontal="center" vertical="center" wrapText="1"/>
    </xf>
    <xf numFmtId="10" fontId="43" fillId="2" borderId="3" xfId="65" applyNumberFormat="1" applyFont="1" applyFill="1" applyBorder="1" applyAlignment="1">
      <alignment horizontal="center" vertical="center" wrapText="1"/>
    </xf>
    <xf numFmtId="4" fontId="4" fillId="0" borderId="0" xfId="65" applyNumberFormat="1"/>
    <xf numFmtId="10" fontId="28" fillId="2" borderId="3" xfId="65" applyNumberFormat="1" applyFont="1" applyFill="1" applyBorder="1" applyAlignment="1">
      <alignment horizontal="center" vertical="center" wrapText="1"/>
    </xf>
    <xf numFmtId="4" fontId="28" fillId="2" borderId="3" xfId="65" applyNumberFormat="1" applyFont="1" applyFill="1" applyBorder="1" applyAlignment="1">
      <alignment horizontal="center" vertical="center" wrapText="1"/>
    </xf>
    <xf numFmtId="0" fontId="43" fillId="2" borderId="3" xfId="65" applyFont="1" applyFill="1" applyBorder="1" applyAlignment="1">
      <alignment horizontal="center" vertical="center" wrapText="1"/>
    </xf>
    <xf numFmtId="4" fontId="43" fillId="2" borderId="3" xfId="65" applyNumberFormat="1" applyFont="1" applyFill="1" applyBorder="1" applyAlignment="1">
      <alignment horizontal="center" vertical="center" wrapText="1"/>
    </xf>
    <xf numFmtId="0" fontId="28" fillId="2" borderId="3" xfId="65" applyFont="1" applyFill="1" applyBorder="1" applyAlignment="1">
      <alignment horizontal="center" vertical="center" wrapText="1"/>
    </xf>
    <xf numFmtId="0" fontId="28" fillId="2" borderId="0" xfId="65" applyFont="1" applyFill="1" applyAlignment="1">
      <alignment horizontal="right" vertical="center" wrapText="1"/>
    </xf>
    <xf numFmtId="0" fontId="30" fillId="3" borderId="3" xfId="2" applyFont="1" applyFill="1" applyBorder="1" applyAlignment="1">
      <alignment horizontal="center" vertical="center" wrapText="1"/>
    </xf>
    <xf numFmtId="0" fontId="43" fillId="2" borderId="3" xfId="2" applyFont="1" applyFill="1" applyBorder="1" applyAlignment="1">
      <alignment horizontal="left" vertical="center" wrapText="1"/>
    </xf>
    <xf numFmtId="3" fontId="43" fillId="2" borderId="3" xfId="2" applyNumberFormat="1" applyFont="1" applyFill="1" applyBorder="1" applyAlignment="1">
      <alignment horizontal="right" vertical="center" wrapText="1"/>
    </xf>
    <xf numFmtId="4" fontId="43" fillId="2" borderId="3" xfId="2" applyNumberFormat="1" applyFont="1" applyFill="1" applyBorder="1" applyAlignment="1">
      <alignment horizontal="right" vertical="center" wrapText="1"/>
    </xf>
    <xf numFmtId="0" fontId="3" fillId="0" borderId="0" xfId="71"/>
    <xf numFmtId="0" fontId="29" fillId="3" borderId="3" xfId="71" applyFont="1" applyFill="1" applyBorder="1" applyAlignment="1">
      <alignment horizontal="center" vertical="center" wrapText="1"/>
    </xf>
    <xf numFmtId="0" fontId="26" fillId="0" borderId="0" xfId="61"/>
    <xf numFmtId="4" fontId="2" fillId="0" borderId="0" xfId="0" applyNumberFormat="1" applyFont="1"/>
    <xf numFmtId="1" fontId="36" fillId="2" borderId="21" xfId="3" applyNumberFormat="1" applyFont="1" applyFill="1" applyBorder="1" applyAlignment="1">
      <alignment horizontal="left" wrapText="1"/>
    </xf>
    <xf numFmtId="1" fontId="35" fillId="2" borderId="21" xfId="3" applyNumberFormat="1" applyFont="1" applyFill="1" applyBorder="1" applyAlignment="1">
      <alignment horizontal="left" wrapText="1"/>
    </xf>
    <xf numFmtId="0" fontId="30" fillId="3" borderId="3" xfId="57" applyFont="1" applyFill="1" applyBorder="1" applyAlignment="1">
      <alignment horizontal="center" vertical="center" wrapText="1"/>
    </xf>
    <xf numFmtId="0" fontId="28" fillId="2" borderId="3" xfId="57" applyFont="1" applyFill="1" applyBorder="1" applyAlignment="1">
      <alignment horizontal="center" vertical="center" wrapText="1"/>
    </xf>
    <xf numFmtId="4" fontId="43" fillId="2" borderId="3" xfId="57" applyNumberFormat="1" applyFont="1" applyFill="1" applyBorder="1" applyAlignment="1">
      <alignment horizontal="center" vertical="center" wrapText="1"/>
    </xf>
    <xf numFmtId="0" fontId="43" fillId="2" borderId="3" xfId="57" applyFont="1" applyFill="1" applyBorder="1" applyAlignment="1">
      <alignment horizontal="center" vertical="center" wrapText="1"/>
    </xf>
    <xf numFmtId="3" fontId="43" fillId="2" borderId="3" xfId="57" applyNumberFormat="1" applyFont="1" applyFill="1" applyBorder="1" applyAlignment="1">
      <alignment horizontal="center" vertical="center" wrapText="1"/>
    </xf>
    <xf numFmtId="10" fontId="43" fillId="2" borderId="3" xfId="57" applyNumberFormat="1" applyFont="1" applyFill="1" applyBorder="1" applyAlignment="1">
      <alignment horizontal="center" vertical="center" wrapText="1"/>
    </xf>
    <xf numFmtId="4" fontId="51" fillId="2" borderId="3" xfId="0" applyNumberFormat="1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right" vertical="center" wrapText="1"/>
    </xf>
    <xf numFmtId="4" fontId="56" fillId="3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54" applyNumberFormat="1" applyFont="1" applyBorder="1" applyAlignment="1">
      <alignment vertical="center"/>
    </xf>
    <xf numFmtId="4" fontId="57" fillId="0" borderId="1" xfId="53" applyNumberFormat="1" applyFont="1" applyBorder="1" applyAlignment="1">
      <alignment vertical="center" wrapText="1"/>
    </xf>
    <xf numFmtId="0" fontId="49" fillId="0" borderId="1" xfId="0" applyFont="1" applyBorder="1" applyAlignment="1">
      <alignment vertical="center"/>
    </xf>
    <xf numFmtId="4" fontId="49" fillId="0" borderId="1" xfId="0" applyNumberFormat="1" applyFont="1" applyBorder="1" applyAlignment="1">
      <alignment vertical="center"/>
    </xf>
    <xf numFmtId="0" fontId="58" fillId="2" borderId="3" xfId="0" applyFont="1" applyFill="1" applyBorder="1" applyAlignment="1">
      <alignment horizontal="left" vertical="center" wrapText="1"/>
    </xf>
    <xf numFmtId="4" fontId="51" fillId="2" borderId="3" xfId="0" applyNumberFormat="1" applyFont="1" applyFill="1" applyBorder="1" applyAlignment="1">
      <alignment horizontal="right" vertical="center" wrapText="1"/>
    </xf>
    <xf numFmtId="10" fontId="51" fillId="2" borderId="3" xfId="0" applyNumberFormat="1" applyFont="1" applyFill="1" applyBorder="1" applyAlignment="1">
      <alignment horizontal="center" vertical="center" wrapText="1"/>
    </xf>
    <xf numFmtId="10" fontId="59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right"/>
    </xf>
    <xf numFmtId="0" fontId="48" fillId="0" borderId="1" xfId="0" applyFont="1" applyBorder="1" applyAlignment="1">
      <alignment horizontal="center" vertical="top"/>
    </xf>
    <xf numFmtId="0" fontId="2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left" vertical="center" wrapText="1"/>
    </xf>
    <xf numFmtId="4" fontId="33" fillId="2" borderId="3" xfId="0" applyNumberFormat="1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right" vertical="center" wrapText="1"/>
    </xf>
    <xf numFmtId="10" fontId="33" fillId="2" borderId="3" xfId="0" applyNumberFormat="1" applyFont="1" applyFill="1" applyBorder="1" applyAlignment="1">
      <alignment horizontal="center" vertical="center" wrapText="1"/>
    </xf>
    <xf numFmtId="4" fontId="32" fillId="2" borderId="3" xfId="0" applyNumberFormat="1" applyFont="1" applyFill="1" applyBorder="1" applyAlignment="1">
      <alignment horizontal="center" vertical="center" wrapText="1"/>
    </xf>
    <xf numFmtId="4" fontId="32" fillId="3" borderId="3" xfId="0" applyNumberFormat="1" applyFont="1" applyFill="1" applyBorder="1" applyAlignment="1">
      <alignment horizontal="center" vertical="center" wrapText="1"/>
    </xf>
    <xf numFmtId="4" fontId="33" fillId="3" borderId="7" xfId="3" applyNumberFormat="1" applyFont="1" applyFill="1" applyBorder="1" applyAlignment="1">
      <alignment horizontal="center" vertical="center" wrapText="1"/>
    </xf>
    <xf numFmtId="10" fontId="32" fillId="3" borderId="1" xfId="3" applyNumberFormat="1" applyFont="1" applyFill="1" applyBorder="1" applyAlignment="1">
      <alignment horizontal="center" vertical="center" wrapText="1"/>
    </xf>
    <xf numFmtId="4" fontId="32" fillId="3" borderId="1" xfId="3" applyNumberFormat="1" applyFont="1" applyFill="1" applyBorder="1" applyAlignment="1">
      <alignment horizontal="center" vertical="center" wrapText="1"/>
    </xf>
    <xf numFmtId="4" fontId="32" fillId="4" borderId="3" xfId="0" applyNumberFormat="1" applyFont="1" applyFill="1" applyBorder="1" applyAlignment="1">
      <alignment horizontal="center" vertical="center" wrapText="1"/>
    </xf>
    <xf numFmtId="4" fontId="56" fillId="4" borderId="3" xfId="57" applyNumberFormat="1" applyFont="1" applyFill="1" applyBorder="1" applyAlignment="1">
      <alignment horizontal="center" vertical="center" wrapText="1"/>
    </xf>
    <xf numFmtId="4" fontId="32" fillId="4" borderId="7" xfId="3" applyNumberFormat="1" applyFont="1" applyFill="1" applyBorder="1" applyAlignment="1">
      <alignment horizontal="center" vertical="center" wrapText="1"/>
    </xf>
    <xf numFmtId="4" fontId="32" fillId="4" borderId="3" xfId="3" applyNumberFormat="1" applyFont="1" applyFill="1" applyBorder="1" applyAlignment="1">
      <alignment horizontal="center" vertical="center" wrapText="1"/>
    </xf>
    <xf numFmtId="4" fontId="32" fillId="4" borderId="1" xfId="3" applyNumberFormat="1" applyFont="1" applyFill="1" applyBorder="1" applyAlignment="1">
      <alignment horizontal="center" vertical="center" wrapText="1"/>
    </xf>
    <xf numFmtId="4" fontId="32" fillId="4" borderId="5" xfId="3" applyNumberFormat="1" applyFont="1" applyFill="1" applyBorder="1" applyAlignment="1">
      <alignment horizontal="center" vertical="center" wrapText="1"/>
    </xf>
    <xf numFmtId="4" fontId="8" fillId="0" borderId="0" xfId="44" applyNumberFormat="1" applyAlignment="1">
      <alignment vertical="center" wrapText="1"/>
    </xf>
    <xf numFmtId="0" fontId="23" fillId="0" borderId="0" xfId="0" applyFont="1" applyAlignment="1">
      <alignment horizontal="center"/>
    </xf>
    <xf numFmtId="0" fontId="51" fillId="2" borderId="0" xfId="57" applyFont="1" applyFill="1" applyAlignment="1">
      <alignment horizontal="left" wrapText="1"/>
    </xf>
    <xf numFmtId="0" fontId="28" fillId="2" borderId="0" xfId="21" applyFont="1" applyFill="1" applyAlignment="1">
      <alignment horizontal="left" wrapText="1"/>
    </xf>
    <xf numFmtId="0" fontId="52" fillId="2" borderId="0" xfId="57" applyFont="1" applyFill="1" applyAlignment="1">
      <alignment horizontal="left" wrapText="1"/>
    </xf>
    <xf numFmtId="0" fontId="35" fillId="2" borderId="6" xfId="22" applyFont="1" applyFill="1" applyBorder="1" applyAlignment="1">
      <alignment horizontal="left" wrapText="1"/>
    </xf>
    <xf numFmtId="0" fontId="28" fillId="2" borderId="6" xfId="22" applyFont="1" applyFill="1" applyBorder="1" applyAlignment="1">
      <alignment horizontal="left" wrapText="1"/>
    </xf>
    <xf numFmtId="0" fontId="54" fillId="2" borderId="4" xfId="57" applyFont="1" applyFill="1" applyBorder="1" applyAlignment="1">
      <alignment horizontal="center" vertical="center" wrapText="1"/>
    </xf>
    <xf numFmtId="0" fontId="54" fillId="2" borderId="5" xfId="57" applyFont="1" applyFill="1" applyBorder="1" applyAlignment="1">
      <alignment horizontal="center" vertical="center" wrapText="1"/>
    </xf>
    <xf numFmtId="1" fontId="28" fillId="2" borderId="6" xfId="22" applyNumberFormat="1" applyFont="1" applyFill="1" applyBorder="1" applyAlignment="1">
      <alignment horizontal="left" wrapText="1"/>
    </xf>
    <xf numFmtId="0" fontId="52" fillId="2" borderId="2" xfId="57" applyFont="1" applyFill="1" applyBorder="1" applyAlignment="1">
      <alignment horizontal="left" wrapText="1"/>
    </xf>
    <xf numFmtId="0" fontId="52" fillId="2" borderId="0" xfId="57" applyFont="1" applyFill="1" applyAlignment="1">
      <alignment horizontal="center" vertical="center" wrapText="1"/>
    </xf>
    <xf numFmtId="0" fontId="53" fillId="3" borderId="4" xfId="57" applyFont="1" applyFill="1" applyBorder="1" applyAlignment="1">
      <alignment horizontal="center" vertical="center" wrapText="1"/>
    </xf>
    <xf numFmtId="0" fontId="53" fillId="3" borderId="5" xfId="57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3" fillId="2" borderId="5" xfId="0" applyFont="1" applyFill="1" applyBorder="1" applyAlignment="1">
      <alignment horizontal="left" vertical="center" wrapText="1"/>
    </xf>
    <xf numFmtId="0" fontId="55" fillId="2" borderId="0" xfId="57" applyFont="1" applyFill="1" applyAlignment="1">
      <alignment horizontal="left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 wrapText="1"/>
    </xf>
    <xf numFmtId="0" fontId="32" fillId="3" borderId="6" xfId="0" applyFont="1" applyFill="1" applyBorder="1" applyAlignment="1">
      <alignment horizontal="right" vertical="center" wrapText="1"/>
    </xf>
    <xf numFmtId="0" fontId="32" fillId="3" borderId="5" xfId="0" applyFont="1" applyFill="1" applyBorder="1" applyAlignment="1">
      <alignment horizontal="righ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right" vertical="center" wrapText="1"/>
    </xf>
    <xf numFmtId="0" fontId="32" fillId="2" borderId="5" xfId="0" applyFont="1" applyFill="1" applyBorder="1" applyAlignment="1">
      <alignment horizontal="right" vertical="center" wrapText="1"/>
    </xf>
    <xf numFmtId="0" fontId="26" fillId="0" borderId="0" xfId="57"/>
    <xf numFmtId="0" fontId="0" fillId="0" borderId="0" xfId="0"/>
    <xf numFmtId="0" fontId="31" fillId="3" borderId="4" xfId="3" applyFont="1" applyFill="1" applyBorder="1" applyAlignment="1">
      <alignment horizontal="left" vertical="center" wrapText="1"/>
    </xf>
    <xf numFmtId="0" fontId="31" fillId="3" borderId="6" xfId="3" applyFont="1" applyFill="1" applyBorder="1" applyAlignment="1">
      <alignment horizontal="left" vertical="center" wrapText="1"/>
    </xf>
    <xf numFmtId="4" fontId="32" fillId="3" borderId="6" xfId="3" applyNumberFormat="1" applyFont="1" applyFill="1" applyBorder="1" applyAlignment="1">
      <alignment horizontal="right" vertical="center" wrapText="1"/>
    </xf>
    <xf numFmtId="4" fontId="32" fillId="3" borderId="5" xfId="3" applyNumberFormat="1" applyFont="1" applyFill="1" applyBorder="1" applyAlignment="1">
      <alignment horizontal="right" vertical="center" wrapText="1"/>
    </xf>
    <xf numFmtId="0" fontId="35" fillId="2" borderId="6" xfId="0" applyFont="1" applyFill="1" applyBorder="1" applyAlignment="1">
      <alignment horizontal="left" wrapText="1"/>
    </xf>
    <xf numFmtId="0" fontId="22" fillId="0" borderId="12" xfId="53" applyFont="1" applyBorder="1" applyAlignment="1">
      <alignment horizontal="center" vertical="center"/>
    </xf>
    <xf numFmtId="0" fontId="22" fillId="0" borderId="13" xfId="53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22" fillId="0" borderId="1" xfId="53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28" fillId="2" borderId="4" xfId="65" applyFont="1" applyFill="1" applyBorder="1" applyAlignment="1">
      <alignment horizontal="left" vertical="center" wrapText="1"/>
    </xf>
    <xf numFmtId="0" fontId="28" fillId="2" borderId="5" xfId="65" applyFont="1" applyFill="1" applyBorder="1" applyAlignment="1">
      <alignment horizontal="left" vertical="center" wrapText="1"/>
    </xf>
    <xf numFmtId="166" fontId="28" fillId="2" borderId="4" xfId="65" applyNumberFormat="1" applyFont="1" applyFill="1" applyBorder="1" applyAlignment="1">
      <alignment horizontal="right" vertical="center" wrapText="1"/>
    </xf>
    <xf numFmtId="166" fontId="28" fillId="2" borderId="5" xfId="65" applyNumberFormat="1" applyFont="1" applyFill="1" applyBorder="1" applyAlignment="1">
      <alignment horizontal="right" vertical="center" wrapText="1"/>
    </xf>
    <xf numFmtId="0" fontId="29" fillId="2" borderId="0" xfId="65" applyFont="1" applyFill="1" applyAlignment="1">
      <alignment horizontal="left" wrapText="1"/>
    </xf>
    <xf numFmtId="0" fontId="29" fillId="2" borderId="2" xfId="65" applyFont="1" applyFill="1" applyBorder="1" applyAlignment="1">
      <alignment horizontal="right" wrapText="1"/>
    </xf>
    <xf numFmtId="4" fontId="28" fillId="2" borderId="4" xfId="65" applyNumberFormat="1" applyFont="1" applyFill="1" applyBorder="1" applyAlignment="1">
      <alignment horizontal="right" vertical="center" wrapText="1"/>
    </xf>
    <xf numFmtId="4" fontId="28" fillId="2" borderId="5" xfId="65" applyNumberFormat="1" applyFont="1" applyFill="1" applyBorder="1" applyAlignment="1">
      <alignment horizontal="right" vertical="center" wrapText="1"/>
    </xf>
    <xf numFmtId="3" fontId="28" fillId="2" borderId="4" xfId="65" applyNumberFormat="1" applyFont="1" applyFill="1" applyBorder="1" applyAlignment="1">
      <alignment horizontal="right" vertical="center" wrapText="1"/>
    </xf>
    <xf numFmtId="3" fontId="28" fillId="2" borderId="5" xfId="65" applyNumberFormat="1" applyFont="1" applyFill="1" applyBorder="1" applyAlignment="1">
      <alignment horizontal="right" vertical="center" wrapText="1"/>
    </xf>
    <xf numFmtId="0" fontId="43" fillId="2" borderId="4" xfId="65" applyFont="1" applyFill="1" applyBorder="1" applyAlignment="1">
      <alignment horizontal="left" vertical="center" wrapText="1"/>
    </xf>
    <xf numFmtId="0" fontId="43" fillId="2" borderId="5" xfId="65" applyFont="1" applyFill="1" applyBorder="1" applyAlignment="1">
      <alignment horizontal="left" vertical="center" wrapText="1"/>
    </xf>
    <xf numFmtId="4" fontId="43" fillId="2" borderId="4" xfId="65" applyNumberFormat="1" applyFont="1" applyFill="1" applyBorder="1" applyAlignment="1">
      <alignment horizontal="right" vertical="center" wrapText="1"/>
    </xf>
    <xf numFmtId="4" fontId="43" fillId="2" borderId="5" xfId="65" applyNumberFormat="1" applyFont="1" applyFill="1" applyBorder="1" applyAlignment="1">
      <alignment horizontal="right" vertical="center" wrapText="1"/>
    </xf>
    <xf numFmtId="0" fontId="27" fillId="2" borderId="0" xfId="65" applyFont="1" applyFill="1" applyAlignment="1">
      <alignment horizontal="left" wrapText="1"/>
    </xf>
    <xf numFmtId="0" fontId="28" fillId="2" borderId="2" xfId="65" applyFont="1" applyFill="1" applyBorder="1" applyAlignment="1">
      <alignment horizontal="left" wrapText="1"/>
    </xf>
    <xf numFmtId="0" fontId="42" fillId="2" borderId="0" xfId="65" applyFont="1" applyFill="1" applyAlignment="1">
      <alignment horizontal="center" vertical="top" wrapText="1"/>
    </xf>
    <xf numFmtId="0" fontId="28" fillId="2" borderId="0" xfId="65" applyFont="1" applyFill="1" applyAlignment="1">
      <alignment horizontal="center" vertical="top" wrapText="1"/>
    </xf>
    <xf numFmtId="0" fontId="30" fillId="3" borderId="4" xfId="65" applyFont="1" applyFill="1" applyBorder="1" applyAlignment="1">
      <alignment horizontal="center" vertical="center" wrapText="1"/>
    </xf>
    <xf numFmtId="0" fontId="30" fillId="3" borderId="5" xfId="65" applyFont="1" applyFill="1" applyBorder="1" applyAlignment="1">
      <alignment horizontal="center" vertical="center" wrapText="1"/>
    </xf>
    <xf numFmtId="0" fontId="36" fillId="2" borderId="2" xfId="2" applyFont="1" applyFill="1" applyBorder="1" applyAlignment="1">
      <alignment horizontal="left" wrapText="1"/>
    </xf>
    <xf numFmtId="1" fontId="36" fillId="2" borderId="2" xfId="2" applyNumberFormat="1" applyFont="1" applyFill="1" applyBorder="1" applyAlignment="1">
      <alignment horizontal="left" wrapText="1"/>
    </xf>
    <xf numFmtId="0" fontId="36" fillId="2" borderId="0" xfId="2" applyFont="1" applyFill="1" applyAlignment="1">
      <alignment horizontal="left" wrapText="1"/>
    </xf>
    <xf numFmtId="14" fontId="36" fillId="2" borderId="2" xfId="2" applyNumberFormat="1" applyFont="1" applyFill="1" applyBorder="1" applyAlignment="1">
      <alignment horizontal="left" wrapText="1"/>
    </xf>
    <xf numFmtId="1" fontId="28" fillId="2" borderId="2" xfId="2" applyNumberFormat="1" applyFont="1" applyFill="1" applyBorder="1" applyAlignment="1">
      <alignment horizontal="left" wrapText="1"/>
    </xf>
    <xf numFmtId="14" fontId="28" fillId="2" borderId="2" xfId="2" applyNumberFormat="1" applyFont="1" applyFill="1" applyBorder="1" applyAlignment="1">
      <alignment horizontal="left" wrapText="1"/>
    </xf>
    <xf numFmtId="0" fontId="28" fillId="2" borderId="2" xfId="2" applyFont="1" applyFill="1" applyBorder="1" applyAlignment="1">
      <alignment horizontal="left" wrapText="1"/>
    </xf>
    <xf numFmtId="0" fontId="29" fillId="2" borderId="0" xfId="2" applyFont="1" applyFill="1" applyAlignment="1">
      <alignment horizontal="left" wrapText="1"/>
    </xf>
    <xf numFmtId="0" fontId="29" fillId="2" borderId="2" xfId="2" applyFont="1" applyFill="1" applyBorder="1" applyAlignment="1">
      <alignment horizontal="right" wrapText="1"/>
    </xf>
    <xf numFmtId="0" fontId="42" fillId="2" borderId="0" xfId="2" applyFont="1" applyFill="1" applyAlignment="1">
      <alignment horizontal="center" vertical="top" wrapText="1"/>
    </xf>
    <xf numFmtId="0" fontId="28" fillId="2" borderId="0" xfId="2" applyFont="1" applyFill="1" applyAlignment="1">
      <alignment horizontal="center" vertical="top" wrapText="1"/>
    </xf>
    <xf numFmtId="0" fontId="30" fillId="3" borderId="7" xfId="2" applyFont="1" applyFill="1" applyBorder="1" applyAlignment="1">
      <alignment horizontal="center" vertical="center" wrapText="1"/>
    </xf>
    <xf numFmtId="0" fontId="30" fillId="3" borderId="20" xfId="2" applyFont="1" applyFill="1" applyBorder="1" applyAlignment="1">
      <alignment horizontal="center" vertical="center" wrapText="1"/>
    </xf>
    <xf numFmtId="0" fontId="30" fillId="3" borderId="4" xfId="2" applyFont="1" applyFill="1" applyBorder="1" applyAlignment="1">
      <alignment horizontal="center" vertical="center" wrapText="1"/>
    </xf>
    <xf numFmtId="0" fontId="30" fillId="3" borderId="6" xfId="2" applyFont="1" applyFill="1" applyBorder="1" applyAlignment="1">
      <alignment horizontal="center" vertical="center" wrapText="1"/>
    </xf>
    <xf numFmtId="0" fontId="30" fillId="3" borderId="5" xfId="2" applyFont="1" applyFill="1" applyBorder="1" applyAlignment="1">
      <alignment horizontal="center" vertical="center" wrapText="1"/>
    </xf>
    <xf numFmtId="3" fontId="43" fillId="2" borderId="4" xfId="2" applyNumberFormat="1" applyFont="1" applyFill="1" applyBorder="1" applyAlignment="1">
      <alignment horizontal="right" vertical="center" wrapText="1"/>
    </xf>
    <xf numFmtId="3" fontId="43" fillId="2" borderId="5" xfId="2" applyNumberFormat="1" applyFont="1" applyFill="1" applyBorder="1" applyAlignment="1">
      <alignment horizontal="right" vertical="center" wrapText="1"/>
    </xf>
    <xf numFmtId="4" fontId="43" fillId="2" borderId="4" xfId="2" applyNumberFormat="1" applyFont="1" applyFill="1" applyBorder="1" applyAlignment="1">
      <alignment horizontal="right" vertical="center" wrapText="1"/>
    </xf>
    <xf numFmtId="4" fontId="43" fillId="2" borderId="5" xfId="2" applyNumberFormat="1" applyFont="1" applyFill="1" applyBorder="1" applyAlignment="1">
      <alignment horizontal="right" vertical="center" wrapText="1"/>
    </xf>
    <xf numFmtId="10" fontId="28" fillId="2" borderId="4" xfId="65" applyNumberFormat="1" applyFont="1" applyFill="1" applyBorder="1" applyAlignment="1">
      <alignment horizontal="right" vertical="center" wrapText="1"/>
    </xf>
    <xf numFmtId="10" fontId="28" fillId="2" borderId="5" xfId="65" applyNumberFormat="1" applyFont="1" applyFill="1" applyBorder="1" applyAlignment="1">
      <alignment horizontal="right" vertical="center" wrapText="1"/>
    </xf>
    <xf numFmtId="0" fontId="35" fillId="2" borderId="8" xfId="2" applyFont="1" applyFill="1" applyBorder="1" applyAlignment="1">
      <alignment horizontal="left" wrapText="1"/>
    </xf>
    <xf numFmtId="0" fontId="35" fillId="2" borderId="6" xfId="2" applyFont="1" applyFill="1" applyBorder="1" applyAlignment="1">
      <alignment horizontal="left" wrapText="1"/>
    </xf>
    <xf numFmtId="1" fontId="35" fillId="2" borderId="6" xfId="2" applyNumberFormat="1" applyFont="1" applyFill="1" applyBorder="1" applyAlignment="1">
      <alignment horizontal="left" wrapText="1"/>
    </xf>
    <xf numFmtId="0" fontId="41" fillId="2" borderId="0" xfId="65" applyFont="1" applyFill="1" applyAlignment="1">
      <alignment horizontal="center" vertical="top" wrapText="1"/>
    </xf>
    <xf numFmtId="0" fontId="26" fillId="0" borderId="0" xfId="61"/>
    <xf numFmtId="0" fontId="27" fillId="2" borderId="0" xfId="71" applyFont="1" applyFill="1" applyAlignment="1">
      <alignment horizontal="left" wrapText="1"/>
    </xf>
    <xf numFmtId="0" fontId="28" fillId="2" borderId="0" xfId="71" applyFont="1" applyFill="1" applyAlignment="1">
      <alignment horizontal="left" wrapText="1"/>
    </xf>
    <xf numFmtId="0" fontId="27" fillId="2" borderId="0" xfId="71" applyFont="1" applyFill="1" applyAlignment="1">
      <alignment horizontal="right" vertical="center" wrapText="1"/>
    </xf>
    <xf numFmtId="4" fontId="51" fillId="2" borderId="4" xfId="0" applyNumberFormat="1" applyFont="1" applyFill="1" applyBorder="1" applyAlignment="1">
      <alignment horizontal="right" vertical="center" wrapText="1"/>
    </xf>
    <xf numFmtId="4" fontId="51" fillId="2" borderId="5" xfId="0" applyNumberFormat="1" applyFont="1" applyFill="1" applyBorder="1" applyAlignment="1">
      <alignment horizontal="right" vertical="center" wrapText="1"/>
    </xf>
    <xf numFmtId="0" fontId="56" fillId="3" borderId="4" xfId="0" applyFont="1" applyFill="1" applyBorder="1" applyAlignment="1">
      <alignment horizontal="right" vertical="center" wrapText="1"/>
    </xf>
    <xf numFmtId="0" fontId="56" fillId="3" borderId="6" xfId="0" applyFont="1" applyFill="1" applyBorder="1" applyAlignment="1">
      <alignment horizontal="right" vertical="center" wrapText="1"/>
    </xf>
    <xf numFmtId="0" fontId="56" fillId="3" borderId="5" xfId="0" applyFont="1" applyFill="1" applyBorder="1" applyAlignment="1">
      <alignment horizontal="right" vertical="center" wrapText="1"/>
    </xf>
    <xf numFmtId="0" fontId="28" fillId="2" borderId="2" xfId="71" applyFont="1" applyFill="1" applyBorder="1" applyAlignment="1">
      <alignment horizontal="left" wrapText="1"/>
    </xf>
    <xf numFmtId="0" fontId="42" fillId="2" borderId="0" xfId="71" applyFont="1" applyFill="1" applyAlignment="1">
      <alignment horizontal="center" vertical="top" wrapText="1"/>
    </xf>
    <xf numFmtId="0" fontId="41" fillId="2" borderId="0" xfId="71" applyFont="1" applyFill="1" applyAlignment="1">
      <alignment horizontal="center" vertical="top" wrapText="1"/>
    </xf>
    <xf numFmtId="0" fontId="40" fillId="3" borderId="7" xfId="71" applyFont="1" applyFill="1" applyBorder="1" applyAlignment="1">
      <alignment horizontal="center" vertical="center" wrapText="1"/>
    </xf>
    <xf numFmtId="0" fontId="40" fillId="3" borderId="17" xfId="71" applyFont="1" applyFill="1" applyBorder="1" applyAlignment="1">
      <alignment horizontal="center" vertical="center" wrapText="1"/>
    </xf>
    <xf numFmtId="0" fontId="40" fillId="3" borderId="20" xfId="71" applyFont="1" applyFill="1" applyBorder="1" applyAlignment="1">
      <alignment horizontal="center" vertical="center" wrapText="1"/>
    </xf>
    <xf numFmtId="0" fontId="40" fillId="3" borderId="10" xfId="71" applyFont="1" applyFill="1" applyBorder="1" applyAlignment="1">
      <alignment horizontal="center" vertical="center" wrapText="1"/>
    </xf>
    <xf numFmtId="0" fontId="40" fillId="3" borderId="2" xfId="71" applyFont="1" applyFill="1" applyBorder="1" applyAlignment="1">
      <alignment horizontal="center" vertical="center" wrapText="1"/>
    </xf>
    <xf numFmtId="0" fontId="40" fillId="3" borderId="11" xfId="71" applyFont="1" applyFill="1" applyBorder="1" applyAlignment="1">
      <alignment horizontal="center" vertical="center" wrapText="1"/>
    </xf>
    <xf numFmtId="0" fontId="40" fillId="3" borderId="18" xfId="71" applyFont="1" applyFill="1" applyBorder="1" applyAlignment="1">
      <alignment horizontal="center" vertical="center" wrapText="1"/>
    </xf>
    <xf numFmtId="0" fontId="40" fillId="3" borderId="8" xfId="71" applyFont="1" applyFill="1" applyBorder="1" applyAlignment="1">
      <alignment horizontal="center" vertical="center" wrapText="1"/>
    </xf>
    <xf numFmtId="0" fontId="40" fillId="3" borderId="19" xfId="71" applyFont="1" applyFill="1" applyBorder="1" applyAlignment="1">
      <alignment horizontal="center" vertical="center" wrapText="1"/>
    </xf>
    <xf numFmtId="0" fontId="40" fillId="3" borderId="4" xfId="71" applyFont="1" applyFill="1" applyBorder="1" applyAlignment="1">
      <alignment horizontal="center" vertical="center" wrapText="1"/>
    </xf>
    <xf numFmtId="0" fontId="40" fillId="3" borderId="6" xfId="71" applyFont="1" applyFill="1" applyBorder="1" applyAlignment="1">
      <alignment horizontal="center" vertical="center" wrapText="1"/>
    </xf>
    <xf numFmtId="0" fontId="40" fillId="3" borderId="5" xfId="71" applyFont="1" applyFill="1" applyBorder="1" applyAlignment="1">
      <alignment horizontal="center" vertical="center" wrapText="1"/>
    </xf>
    <xf numFmtId="0" fontId="29" fillId="3" borderId="4" xfId="71" applyFont="1" applyFill="1" applyBorder="1" applyAlignment="1">
      <alignment horizontal="center" vertical="center" wrapText="1"/>
    </xf>
    <xf numFmtId="0" fontId="29" fillId="3" borderId="5" xfId="7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/>
    <xf numFmtId="0" fontId="29" fillId="2" borderId="0" xfId="57" applyFont="1" applyFill="1" applyAlignment="1">
      <alignment horizontal="left" wrapText="1"/>
    </xf>
    <xf numFmtId="0" fontId="29" fillId="2" borderId="2" xfId="57" applyFont="1" applyFill="1" applyBorder="1" applyAlignment="1">
      <alignment horizontal="right" wrapText="1"/>
    </xf>
    <xf numFmtId="0" fontId="43" fillId="2" borderId="4" xfId="57" applyFont="1" applyFill="1" applyBorder="1" applyAlignment="1">
      <alignment horizontal="left" vertical="center" wrapText="1"/>
    </xf>
    <xf numFmtId="0" fontId="43" fillId="2" borderId="5" xfId="57" applyFont="1" applyFill="1" applyBorder="1" applyAlignment="1">
      <alignment horizontal="left" vertical="center" wrapText="1"/>
    </xf>
    <xf numFmtId="10" fontId="43" fillId="2" borderId="4" xfId="57" applyNumberFormat="1" applyFont="1" applyFill="1" applyBorder="1" applyAlignment="1">
      <alignment horizontal="center" vertical="center" wrapText="1"/>
    </xf>
    <xf numFmtId="10" fontId="43" fillId="2" borderId="5" xfId="57" applyNumberFormat="1" applyFont="1" applyFill="1" applyBorder="1" applyAlignment="1">
      <alignment horizontal="center" vertical="center" wrapText="1"/>
    </xf>
    <xf numFmtId="4" fontId="43" fillId="2" borderId="4" xfId="57" applyNumberFormat="1" applyFont="1" applyFill="1" applyBorder="1" applyAlignment="1">
      <alignment horizontal="center" vertical="center" wrapText="1"/>
    </xf>
    <xf numFmtId="4" fontId="43" fillId="2" borderId="5" xfId="57" applyNumberFormat="1" applyFont="1" applyFill="1" applyBorder="1" applyAlignment="1">
      <alignment horizontal="center" vertical="center" wrapText="1"/>
    </xf>
    <xf numFmtId="0" fontId="28" fillId="2" borderId="4" xfId="57" applyFont="1" applyFill="1" applyBorder="1" applyAlignment="1">
      <alignment horizontal="left" vertical="center" wrapText="1"/>
    </xf>
    <xf numFmtId="0" fontId="28" fillId="2" borderId="5" xfId="57" applyFont="1" applyFill="1" applyBorder="1" applyAlignment="1">
      <alignment horizontal="left" vertical="center" wrapText="1"/>
    </xf>
    <xf numFmtId="3" fontId="43" fillId="2" borderId="4" xfId="57" applyNumberFormat="1" applyFont="1" applyFill="1" applyBorder="1" applyAlignment="1">
      <alignment horizontal="center" vertical="center" wrapText="1"/>
    </xf>
    <xf numFmtId="3" fontId="43" fillId="2" borderId="5" xfId="57" applyNumberFormat="1" applyFont="1" applyFill="1" applyBorder="1" applyAlignment="1">
      <alignment horizontal="center" vertical="center" wrapText="1"/>
    </xf>
    <xf numFmtId="0" fontId="42" fillId="2" borderId="0" xfId="57" applyFont="1" applyFill="1" applyAlignment="1">
      <alignment horizontal="center" vertical="top" wrapText="1"/>
    </xf>
    <xf numFmtId="0" fontId="28" fillId="2" borderId="0" xfId="57" applyFont="1" applyFill="1" applyAlignment="1">
      <alignment horizontal="center" vertical="top" wrapText="1"/>
    </xf>
    <xf numFmtId="0" fontId="30" fillId="3" borderId="4" xfId="57" applyFont="1" applyFill="1" applyBorder="1" applyAlignment="1">
      <alignment horizontal="center" vertical="center" wrapText="1"/>
    </xf>
    <xf numFmtId="0" fontId="30" fillId="3" borderId="5" xfId="57" applyFont="1" applyFill="1" applyBorder="1" applyAlignment="1">
      <alignment horizontal="center" vertical="center" wrapText="1"/>
    </xf>
    <xf numFmtId="0" fontId="27" fillId="2" borderId="0" xfId="57" applyFont="1" applyFill="1" applyAlignment="1">
      <alignment horizontal="left" wrapText="1"/>
    </xf>
    <xf numFmtId="0" fontId="28" fillId="2" borderId="2" xfId="25" applyFont="1" applyFill="1" applyBorder="1" applyAlignment="1">
      <alignment horizontal="left" wrapText="1"/>
    </xf>
    <xf numFmtId="0" fontId="28" fillId="2" borderId="2" xfId="57" applyFont="1" applyFill="1" applyBorder="1" applyAlignment="1">
      <alignment horizontal="left" wrapText="1"/>
    </xf>
    <xf numFmtId="0" fontId="43" fillId="2" borderId="0" xfId="57" applyFont="1" applyFill="1" applyAlignment="1">
      <alignment horizontal="right" vertical="center" wrapText="1"/>
    </xf>
    <xf numFmtId="0" fontId="28" fillId="2" borderId="0" xfId="25" applyFont="1" applyFill="1" applyAlignment="1">
      <alignment horizontal="left" wrapText="1"/>
    </xf>
    <xf numFmtId="0" fontId="22" fillId="0" borderId="9" xfId="0" applyFont="1" applyBorder="1" applyAlignment="1">
      <alignment horizontal="center"/>
    </xf>
  </cellXfs>
  <cellStyles count="73">
    <cellStyle name="Hyperlink 2" xfId="1" xr:uid="{3980F260-B105-4723-910F-187839C8F34E}"/>
    <cellStyle name="Normal" xfId="0" builtinId="0"/>
    <cellStyle name="Normal 10" xfId="15" xr:uid="{1C33CCE5-AC67-403F-9926-1D63C9FAC9DA}"/>
    <cellStyle name="Normal 10 2" xfId="65" xr:uid="{8D4DF670-5E79-4180-800A-BDBB9EB14FF7}"/>
    <cellStyle name="Normal 10 2 2" xfId="69" xr:uid="{86645F16-8D9E-4A57-8D51-FCC46BC29D3F}"/>
    <cellStyle name="Normal 11" xfId="34" xr:uid="{47B6BAD8-970A-499E-8B84-AE80D6F2AEEE}"/>
    <cellStyle name="Normal 12" xfId="54" xr:uid="{D464BB86-DA0E-44AE-A5F0-31D0197447D5}"/>
    <cellStyle name="Normal 13" xfId="60" xr:uid="{6755E184-42BA-4FDF-B977-706ABB51DF32}"/>
    <cellStyle name="Normal 14" xfId="71" xr:uid="{4D6F2C1C-2A21-4233-BAF7-7926BF4C3E21}"/>
    <cellStyle name="Normal 14 2" xfId="57" xr:uid="{0382F60F-9F16-4F5D-807B-37D8DD2E98D2}"/>
    <cellStyle name="Normal 15" xfId="6" xr:uid="{5DC41E5C-EEC3-4D60-8444-379A92FD45F9}"/>
    <cellStyle name="Normal 15 2" xfId="20" xr:uid="{6D084DFA-422C-4021-B2E8-BF92AFF04A1F}"/>
    <cellStyle name="Normal 15 2 2" xfId="24" xr:uid="{9A805A43-3C69-4452-B364-782167C1D7B9}"/>
    <cellStyle name="Normal 15 2 3" xfId="31" xr:uid="{E06F45FC-A6D2-407F-9CAB-DAE28856A99C}"/>
    <cellStyle name="Normal 15 2 4" xfId="39" xr:uid="{B7652641-B0E2-4060-BF00-E47487BCF333}"/>
    <cellStyle name="Normal 15 2 5" xfId="48" xr:uid="{22E636E5-5013-4B14-9A7D-D950D395DE61}"/>
    <cellStyle name="Normal 15 3" xfId="28" xr:uid="{CE854716-994E-4582-AC2D-8A64433949B1}"/>
    <cellStyle name="Normal 15 4" xfId="37" xr:uid="{106B4A9F-388D-4888-9261-2E6C0962D290}"/>
    <cellStyle name="Normal 15 5" xfId="46" xr:uid="{AA7AEAF3-07A2-462B-AA9B-E0E9B8594D5C}"/>
    <cellStyle name="Normal 16" xfId="72" xr:uid="{CD15697B-87D7-4D0B-B52F-CDD1E229C2BE}"/>
    <cellStyle name="Normal 18" xfId="55" xr:uid="{04E8604E-CEEA-4C0F-9737-70BB6F007B3A}"/>
    <cellStyle name="Normal 18 2" xfId="61" xr:uid="{83DA9060-6F34-42A2-A899-D45D999B5D5E}"/>
    <cellStyle name="Normal 19" xfId="5" xr:uid="{56F4895C-416C-4B3F-AC2E-EF7B0F5391A5}"/>
    <cellStyle name="Normal 19 2" xfId="19" xr:uid="{18380B7E-B8C2-4AC8-A607-85E90FA0AA1D}"/>
    <cellStyle name="Normal 19 2 2" xfId="33" xr:uid="{110C66C1-0B27-420E-A11B-18E327A504A1}"/>
    <cellStyle name="Normal 19 2 3" xfId="41" xr:uid="{EAF8D656-7D90-4D46-9E2C-8C1CA091A800}"/>
    <cellStyle name="Normal 19 2 4" xfId="50" xr:uid="{73829E8D-300B-4D6E-A359-0C1D63AD9726}"/>
    <cellStyle name="Normal 19 3" xfId="27" xr:uid="{A2E4FD61-B600-46FC-B5CF-D3F0AC86A607}"/>
    <cellStyle name="Normal 19 4" xfId="36" xr:uid="{0EC6D205-25BF-4306-964D-EE0332F13FB2}"/>
    <cellStyle name="Normal 19 5" xfId="45" xr:uid="{669B3129-B1C3-4AAF-B7CD-F1F1BCE6F1EF}"/>
    <cellStyle name="Normal 2" xfId="2" xr:uid="{C8E8C9CB-78EA-4C01-A25E-15F6BB50933D}"/>
    <cellStyle name="Normal 2 2" xfId="4" xr:uid="{E9CDA7DE-9B85-4993-8CB1-CF934D016D03}"/>
    <cellStyle name="Normal 2 2 2" xfId="3" xr:uid="{28D71EA0-D7CF-47DC-9E23-A75740558EFF}"/>
    <cellStyle name="Normal 2 2 3" xfId="18" xr:uid="{FC0D9856-3C83-47D3-A721-1E28B29439FB}"/>
    <cellStyle name="Normal 2 2 3 2" xfId="23" xr:uid="{78F1C346-A1C3-416E-A93C-37352B096CD7}"/>
    <cellStyle name="Normal 2 2 3 3" xfId="32" xr:uid="{E12E4F7F-D45D-447C-9A60-1FB490CAD1D4}"/>
    <cellStyle name="Normal 2 2 3 3 3" xfId="42" xr:uid="{ED7E836E-4B85-4E65-8AAB-75725A2865C2}"/>
    <cellStyle name="Normal 2 2 3 3 3 2" xfId="43" xr:uid="{569F7973-A38A-4836-BCD1-70A39F7DBCBB}"/>
    <cellStyle name="Normal 2 2 3 3 3 2 2" xfId="52" xr:uid="{CFC6A7E7-DDD4-4C82-8DF3-2724BAAF980E}"/>
    <cellStyle name="Normal 2 2 3 3 3 3" xfId="51" xr:uid="{D4219EC9-6E91-4083-9DDB-0B81D33293DE}"/>
    <cellStyle name="Normal 2 2 3 3 3 3 2" xfId="53" xr:uid="{3C479D75-550E-477A-9DBA-05C364009A57}"/>
    <cellStyle name="Normal 2 2 3 4" xfId="40" xr:uid="{2FB9A613-9463-45EF-87B3-353B21E195F8}"/>
    <cellStyle name="Normal 2 2 3 5" xfId="49" xr:uid="{95017813-55C6-4532-A49E-4EF0D3EFB341}"/>
    <cellStyle name="Normal 2 2 4" xfId="30" xr:uid="{3FF30B2C-896B-4A3D-A182-592630C73604}"/>
    <cellStyle name="Normal 2 2 5" xfId="38" xr:uid="{36D1E0F5-EEBC-41D8-B3B2-4357E9AEB9D5}"/>
    <cellStyle name="Normal 2 2 6" xfId="47" xr:uid="{FD82E969-49A7-4596-A062-AC8EA5FE4AFF}"/>
    <cellStyle name="Normal 2 3" xfId="26" xr:uid="{E065A0A2-9CED-4E94-9CFD-13FED49FABB3}"/>
    <cellStyle name="Normal 2 4" xfId="35" xr:uid="{4830914C-A60E-4870-854B-7B7B90519070}"/>
    <cellStyle name="Normal 2 5" xfId="44" xr:uid="{2250DAE1-4C05-406E-9914-3B9C051556DA}"/>
    <cellStyle name="Normal 2 5 2" xfId="62" xr:uid="{99F60D6D-1DF5-48E7-AEE6-F8A5754EEDC6}"/>
    <cellStyle name="Normal 20" xfId="29" xr:uid="{BCBD4B67-6885-496E-831D-F42A9DEFFF1F}"/>
    <cellStyle name="Normal 21" xfId="56" xr:uid="{3237C18E-B3F1-4938-91A8-2368912B87E6}"/>
    <cellStyle name="Normal 24" xfId="58" xr:uid="{93F3C077-6642-454B-B823-00510A9CD1AF}"/>
    <cellStyle name="Normal 25" xfId="59" xr:uid="{9E462685-17FF-4C25-8F39-78783713BE52}"/>
    <cellStyle name="Normal 25 3" xfId="68" xr:uid="{7789FCF0-366B-4A3A-9CFD-5DFD56C8780E}"/>
    <cellStyle name="Normal 28" xfId="63" xr:uid="{B5CB8884-38CD-44F8-892F-CC7F6B2775C3}"/>
    <cellStyle name="Normal 3" xfId="8" xr:uid="{4368923B-8147-44DF-A39E-6C84BD2D144E}"/>
    <cellStyle name="Normal 3 2" xfId="17" xr:uid="{AC5C0E8B-6433-44E7-A52B-EC08882FFB97}"/>
    <cellStyle name="Normal 33" xfId="64" xr:uid="{9CFD8465-6D11-43FC-BB56-55E68D3E0353}"/>
    <cellStyle name="Normal 34" xfId="66" xr:uid="{67657332-BC32-4D2E-BD7C-7A45BE3DCD55}"/>
    <cellStyle name="Normal 35" xfId="67" xr:uid="{643768DB-FFDD-4A1A-8F90-803449CFB993}"/>
    <cellStyle name="Normal 39" xfId="70" xr:uid="{801C4DA0-16F0-4D42-92C4-C30D891546E5}"/>
    <cellStyle name="Normal 4" xfId="9" xr:uid="{EFD9DDA9-9843-4281-B0DC-4188C2543972}"/>
    <cellStyle name="Normal 5" xfId="10" xr:uid="{E32BB2E6-C1F2-40CB-A8BF-F893DFF4ED04}"/>
    <cellStyle name="Normal 6" xfId="11" xr:uid="{43120338-0A90-463C-8355-D907C960A503}"/>
    <cellStyle name="Normal 6 2" xfId="16" xr:uid="{1AAA821F-F5BB-43E3-BBE2-DA6046D6A38D}"/>
    <cellStyle name="Normal 6 3" xfId="25" xr:uid="{9FF18379-E6BD-47F6-94A2-86879B29FF80}"/>
    <cellStyle name="Normal 7" xfId="12" xr:uid="{CC2934E6-4009-4DB4-B395-085572EFC98C}"/>
    <cellStyle name="Normal 7 2" xfId="21" xr:uid="{27D80872-93FF-4DC0-890E-3A7DA098E27F}"/>
    <cellStyle name="Normal 8" xfId="13" xr:uid="{B0F1B8DB-57DD-42A6-BF12-557E056A5B2B}"/>
    <cellStyle name="Normal 8 2" xfId="22" xr:uid="{77213379-9BB2-4E55-8929-53BC877FCE61}"/>
    <cellStyle name="Normal 9" xfId="14" xr:uid="{01548D78-64DF-4BFA-894F-2489B164C508}"/>
    <cellStyle name="Percent 2" xfId="7" xr:uid="{8309B75D-1224-41F2-BB85-4A061A76B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naprijedinvest@naprijedinvest.ba" TargetMode="External"/><Relationship Id="rId2" Type="http://schemas.openxmlformats.org/officeDocument/2006/relationships/hyperlink" Target="http://www.naprijedinvest.ba/" TargetMode="External"/><Relationship Id="rId1" Type="http://schemas.openxmlformats.org/officeDocument/2006/relationships/hyperlink" Target="mailto:infonaprijedinvest@naprijedinvest.b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aprijedinvest.b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9912-0417-466D-AE23-1E52741750E5}">
  <sheetPr>
    <pageSetUpPr fitToPage="1"/>
  </sheetPr>
  <dimension ref="A4:D33"/>
  <sheetViews>
    <sheetView workbookViewId="0">
      <selection activeCell="A4" sqref="A4:D4"/>
    </sheetView>
  </sheetViews>
  <sheetFormatPr defaultRowHeight="15" x14ac:dyDescent="0.25"/>
  <cols>
    <col min="1" max="1" width="67.28515625" customWidth="1"/>
    <col min="2" max="2" width="68" customWidth="1"/>
    <col min="3" max="3" width="21.28515625" customWidth="1"/>
    <col min="4" max="4" width="22" customWidth="1"/>
  </cols>
  <sheetData>
    <row r="4" spans="1:4" x14ac:dyDescent="0.25">
      <c r="A4" s="151" t="s">
        <v>462</v>
      </c>
      <c r="B4" s="151"/>
      <c r="C4" s="151"/>
      <c r="D4" s="151"/>
    </row>
    <row r="6" spans="1:4" x14ac:dyDescent="0.25">
      <c r="A6" s="1" t="s">
        <v>0</v>
      </c>
      <c r="B6" s="1" t="s">
        <v>1</v>
      </c>
      <c r="C6" s="1" t="s">
        <v>2</v>
      </c>
    </row>
    <row r="7" spans="1:4" x14ac:dyDescent="0.25">
      <c r="A7" s="2" t="s">
        <v>3</v>
      </c>
      <c r="B7" s="3"/>
      <c r="C7" s="3"/>
    </row>
    <row r="8" spans="1:4" ht="30" x14ac:dyDescent="0.25">
      <c r="A8" s="3" t="s">
        <v>4</v>
      </c>
      <c r="B8" s="4" t="s">
        <v>5</v>
      </c>
      <c r="C8" s="3"/>
    </row>
    <row r="9" spans="1:4" x14ac:dyDescent="0.25">
      <c r="A9" s="3" t="s">
        <v>6</v>
      </c>
      <c r="B9" s="3" t="s">
        <v>7</v>
      </c>
      <c r="C9" s="3"/>
    </row>
    <row r="10" spans="1:4" x14ac:dyDescent="0.25">
      <c r="A10" s="3" t="s">
        <v>8</v>
      </c>
      <c r="B10" s="5" t="s">
        <v>9</v>
      </c>
      <c r="C10" s="3"/>
    </row>
    <row r="11" spans="1:4" x14ac:dyDescent="0.25">
      <c r="A11" s="3" t="s">
        <v>10</v>
      </c>
      <c r="B11" s="5" t="s">
        <v>11</v>
      </c>
      <c r="C11" s="3"/>
    </row>
    <row r="12" spans="1:4" x14ac:dyDescent="0.25">
      <c r="A12" s="3" t="s">
        <v>12</v>
      </c>
      <c r="B12" s="3" t="s">
        <v>13</v>
      </c>
      <c r="C12" s="3"/>
    </row>
    <row r="13" spans="1:4" x14ac:dyDescent="0.25">
      <c r="A13" s="3" t="s">
        <v>14</v>
      </c>
      <c r="B13" s="3" t="s">
        <v>15</v>
      </c>
      <c r="C13" s="3"/>
    </row>
    <row r="14" spans="1:4" x14ac:dyDescent="0.25">
      <c r="A14" s="3" t="s">
        <v>16</v>
      </c>
      <c r="B14" s="3" t="s">
        <v>451</v>
      </c>
      <c r="C14" s="3"/>
    </row>
    <row r="15" spans="1:4" x14ac:dyDescent="0.25">
      <c r="A15" s="3" t="s">
        <v>17</v>
      </c>
      <c r="B15" s="3" t="s">
        <v>452</v>
      </c>
      <c r="C15" s="3"/>
    </row>
    <row r="16" spans="1:4" x14ac:dyDescent="0.25">
      <c r="A16" s="3"/>
      <c r="B16" s="3" t="s">
        <v>18</v>
      </c>
      <c r="C16" s="3"/>
    </row>
    <row r="17" spans="1:3" x14ac:dyDescent="0.25">
      <c r="A17" s="3" t="s">
        <v>19</v>
      </c>
      <c r="B17" s="3" t="s">
        <v>20</v>
      </c>
      <c r="C17" s="3"/>
    </row>
    <row r="18" spans="1:3" x14ac:dyDescent="0.25">
      <c r="A18" s="2" t="s">
        <v>21</v>
      </c>
      <c r="B18" s="3"/>
      <c r="C18" s="3"/>
    </row>
    <row r="19" spans="1:3" ht="31.5" customHeight="1" x14ac:dyDescent="0.25">
      <c r="A19" s="3" t="s">
        <v>4</v>
      </c>
      <c r="B19" s="4" t="s">
        <v>22</v>
      </c>
      <c r="C19" s="3"/>
    </row>
    <row r="20" spans="1:3" x14ac:dyDescent="0.25">
      <c r="A20" s="3" t="s">
        <v>6</v>
      </c>
      <c r="B20" s="3" t="s">
        <v>7</v>
      </c>
      <c r="C20" s="3"/>
    </row>
    <row r="21" spans="1:3" x14ac:dyDescent="0.25">
      <c r="A21" s="3" t="s">
        <v>8</v>
      </c>
      <c r="B21" s="5" t="s">
        <v>9</v>
      </c>
      <c r="C21" s="3"/>
    </row>
    <row r="22" spans="1:3" x14ac:dyDescent="0.25">
      <c r="A22" s="3" t="s">
        <v>10</v>
      </c>
      <c r="B22" s="5" t="s">
        <v>11</v>
      </c>
      <c r="C22" s="3"/>
    </row>
    <row r="23" spans="1:3" ht="15.75" x14ac:dyDescent="0.25">
      <c r="A23" s="3" t="s">
        <v>23</v>
      </c>
      <c r="B23" s="6" t="s">
        <v>24</v>
      </c>
      <c r="C23" s="3"/>
    </row>
    <row r="24" spans="1:3" x14ac:dyDescent="0.25">
      <c r="A24" s="3" t="s">
        <v>25</v>
      </c>
      <c r="B24" s="3" t="s">
        <v>26</v>
      </c>
      <c r="C24" s="3"/>
    </row>
    <row r="25" spans="1:3" x14ac:dyDescent="0.25">
      <c r="A25" s="3" t="s">
        <v>27</v>
      </c>
      <c r="B25" s="3" t="s">
        <v>28</v>
      </c>
      <c r="C25" s="3"/>
    </row>
    <row r="26" spans="1:3" x14ac:dyDescent="0.25">
      <c r="A26" s="3" t="s">
        <v>29</v>
      </c>
      <c r="B26" s="3" t="s">
        <v>453</v>
      </c>
      <c r="C26" s="3"/>
    </row>
    <row r="27" spans="1:3" x14ac:dyDescent="0.25">
      <c r="A27" s="3" t="s">
        <v>30</v>
      </c>
      <c r="B27" s="3" t="s">
        <v>454</v>
      </c>
      <c r="C27" s="3"/>
    </row>
    <row r="28" spans="1:3" x14ac:dyDescent="0.25">
      <c r="A28" s="3" t="s">
        <v>31</v>
      </c>
      <c r="B28" s="3" t="s">
        <v>18</v>
      </c>
      <c r="C28" s="3"/>
    </row>
    <row r="29" spans="1:3" x14ac:dyDescent="0.25">
      <c r="A29" s="3" t="s">
        <v>19</v>
      </c>
      <c r="B29" s="3" t="s">
        <v>20</v>
      </c>
      <c r="C29" s="3"/>
    </row>
    <row r="32" spans="1:3" x14ac:dyDescent="0.25">
      <c r="A32" t="s">
        <v>411</v>
      </c>
      <c r="B32" s="71" t="s">
        <v>412</v>
      </c>
    </row>
    <row r="33" spans="1:2" x14ac:dyDescent="0.25">
      <c r="A33" t="s">
        <v>413</v>
      </c>
      <c r="B33" s="71" t="s">
        <v>15</v>
      </c>
    </row>
  </sheetData>
  <mergeCells count="1">
    <mergeCell ref="A4:D4"/>
  </mergeCells>
  <hyperlinks>
    <hyperlink ref="B10" r:id="rId1" xr:uid="{A1F1851E-E534-4076-A459-74BDF60F02A7}"/>
    <hyperlink ref="B11" r:id="rId2" xr:uid="{94B11917-DCB8-4788-9C08-640948F2F1B4}"/>
    <hyperlink ref="B21" r:id="rId3" xr:uid="{CAAE51EE-D86F-42B6-90C2-AEDAD0EDC012}"/>
    <hyperlink ref="B22" r:id="rId4" xr:uid="{0773EB70-8266-4B50-B77E-B3CAE9285EE5}"/>
  </hyperlinks>
  <pageMargins left="0.70866141732283472" right="0.70866141732283472" top="0.74803149606299213" bottom="0.74803149606299213" header="0.31496062992125984" footer="0.31496062992125984"/>
  <pageSetup paperSize="9" scale="75"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F0A40-BB2A-46C7-A43B-73A8A317C88D}">
  <sheetPr>
    <pageSetUpPr fitToPage="1"/>
  </sheetPr>
  <dimension ref="A1:H22"/>
  <sheetViews>
    <sheetView topLeftCell="A4" workbookViewId="0">
      <selection activeCell="A20" sqref="A20"/>
    </sheetView>
  </sheetViews>
  <sheetFormatPr defaultRowHeight="15" x14ac:dyDescent="0.25"/>
  <cols>
    <col min="1" max="1" width="29.5703125" customWidth="1"/>
    <col min="2" max="2" width="19.140625" customWidth="1"/>
    <col min="3" max="3" width="14.5703125" customWidth="1"/>
    <col min="4" max="4" width="11.28515625" customWidth="1"/>
    <col min="5" max="5" width="15.140625" customWidth="1"/>
    <col min="7" max="8" width="12" bestFit="1" customWidth="1"/>
  </cols>
  <sheetData>
    <row r="1" spans="1:8" ht="24.75" x14ac:dyDescent="0.25">
      <c r="A1" t="s">
        <v>276</v>
      </c>
      <c r="B1" s="33" t="s">
        <v>277</v>
      </c>
      <c r="C1" s="33"/>
    </row>
    <row r="2" spans="1:8" x14ac:dyDescent="0.25">
      <c r="A2" t="s">
        <v>278</v>
      </c>
      <c r="B2" s="34" t="s">
        <v>13</v>
      </c>
      <c r="C2" s="34"/>
    </row>
    <row r="3" spans="1:8" ht="26.45" customHeight="1" x14ac:dyDescent="0.25">
      <c r="A3" t="s">
        <v>279</v>
      </c>
      <c r="B3" s="34" t="s">
        <v>280</v>
      </c>
      <c r="C3" s="34"/>
    </row>
    <row r="4" spans="1:8" x14ac:dyDescent="0.25">
      <c r="A4" t="s">
        <v>324</v>
      </c>
      <c r="B4" s="34" t="s">
        <v>36</v>
      </c>
      <c r="C4" s="34"/>
      <c r="E4" s="35"/>
    </row>
    <row r="5" spans="1:8" x14ac:dyDescent="0.25">
      <c r="A5" t="s">
        <v>282</v>
      </c>
      <c r="B5" s="31">
        <v>4200030730007</v>
      </c>
      <c r="C5" s="31"/>
    </row>
    <row r="6" spans="1:8" x14ac:dyDescent="0.25">
      <c r="A6" t="s">
        <v>355</v>
      </c>
      <c r="B6" s="32">
        <v>4209079830004</v>
      </c>
      <c r="C6" s="32"/>
    </row>
    <row r="7" spans="1:8" x14ac:dyDescent="0.25">
      <c r="E7" s="36" t="s">
        <v>356</v>
      </c>
    </row>
    <row r="8" spans="1:8" x14ac:dyDescent="0.25">
      <c r="A8" s="151" t="s">
        <v>519</v>
      </c>
      <c r="B8" s="151"/>
      <c r="C8" s="151"/>
      <c r="D8" s="151"/>
      <c r="E8" s="151"/>
      <c r="F8" s="36"/>
      <c r="G8" s="36"/>
      <c r="H8" s="36"/>
    </row>
    <row r="9" spans="1:8" x14ac:dyDescent="0.25">
      <c r="A9" s="282"/>
      <c r="B9" s="282"/>
      <c r="C9" s="282"/>
      <c r="D9" s="37"/>
      <c r="E9" s="37"/>
      <c r="F9" s="37"/>
      <c r="G9" s="37"/>
      <c r="H9" s="37"/>
    </row>
    <row r="10" spans="1:8" ht="30" x14ac:dyDescent="0.25">
      <c r="A10" s="132" t="s">
        <v>40</v>
      </c>
      <c r="B10" s="132" t="s">
        <v>299</v>
      </c>
      <c r="C10" s="132" t="s">
        <v>285</v>
      </c>
      <c r="D10" s="133" t="s">
        <v>357</v>
      </c>
      <c r="E10" s="132" t="s">
        <v>358</v>
      </c>
    </row>
    <row r="11" spans="1:8" x14ac:dyDescent="0.25">
      <c r="A11" s="79" t="s">
        <v>520</v>
      </c>
      <c r="B11" s="131" t="s">
        <v>79</v>
      </c>
      <c r="C11" s="81">
        <v>1038</v>
      </c>
      <c r="D11" s="82">
        <f>E11/C11</f>
        <v>0.55155105973025043</v>
      </c>
      <c r="E11" s="83">
        <v>572.51</v>
      </c>
    </row>
    <row r="12" spans="1:8" x14ac:dyDescent="0.25">
      <c r="A12" s="79"/>
      <c r="B12" s="80"/>
      <c r="C12" s="81"/>
      <c r="D12" s="82"/>
      <c r="E12" s="83"/>
    </row>
    <row r="13" spans="1:8" s="60" customFormat="1" x14ac:dyDescent="0.25">
      <c r="A13" s="79"/>
      <c r="B13" s="80"/>
      <c r="C13" s="81"/>
      <c r="D13" s="82"/>
      <c r="E13" s="83"/>
      <c r="G13" s="29"/>
    </row>
    <row r="14" spans="1:8" ht="15.95" customHeight="1" x14ac:dyDescent="0.25">
      <c r="A14" s="79"/>
      <c r="B14" s="80"/>
      <c r="C14" s="81"/>
      <c r="D14" s="82"/>
      <c r="E14" s="83"/>
      <c r="F14" s="27"/>
      <c r="G14" s="27"/>
    </row>
    <row r="15" spans="1:8" ht="15.6" customHeight="1" x14ac:dyDescent="0.25">
      <c r="A15" s="79"/>
      <c r="B15" s="80"/>
      <c r="C15" s="81"/>
      <c r="D15" s="82"/>
      <c r="E15" s="83"/>
      <c r="F15" s="27"/>
      <c r="G15" s="27"/>
    </row>
    <row r="16" spans="1:8" ht="22.5" customHeight="1" x14ac:dyDescent="0.25">
      <c r="A16" s="2" t="s">
        <v>361</v>
      </c>
      <c r="B16" s="2"/>
      <c r="C16" s="2"/>
      <c r="D16" s="59"/>
      <c r="E16" s="57">
        <f>SUM(E11:E15)</f>
        <v>572.51</v>
      </c>
      <c r="G16" s="19"/>
      <c r="H16" s="38"/>
    </row>
    <row r="17" spans="1:7" x14ac:dyDescent="0.25">
      <c r="E17" s="19"/>
      <c r="G17" s="19"/>
    </row>
    <row r="18" spans="1:7" x14ac:dyDescent="0.25">
      <c r="G18" s="19"/>
    </row>
    <row r="19" spans="1:7" x14ac:dyDescent="0.25">
      <c r="G19" s="19"/>
    </row>
    <row r="20" spans="1:7" x14ac:dyDescent="0.25">
      <c r="A20" s="70" t="s">
        <v>411</v>
      </c>
      <c r="E20" s="70" t="s">
        <v>412</v>
      </c>
    </row>
    <row r="22" spans="1:7" x14ac:dyDescent="0.25">
      <c r="A22" s="70" t="s">
        <v>413</v>
      </c>
      <c r="E22" s="70" t="s">
        <v>15</v>
      </c>
    </row>
  </sheetData>
  <mergeCells count="2">
    <mergeCell ref="A8:E8"/>
    <mergeCell ref="A9:C9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28023-6557-40AC-8DA0-71D803952382}">
  <dimension ref="A1:Q62"/>
  <sheetViews>
    <sheetView topLeftCell="A51" workbookViewId="0">
      <selection activeCell="H62" sqref="H62"/>
    </sheetView>
  </sheetViews>
  <sheetFormatPr defaultColWidth="9.140625" defaultRowHeight="15" customHeight="1" x14ac:dyDescent="0.25"/>
  <cols>
    <col min="1" max="1" width="4.140625" style="70" customWidth="1"/>
    <col min="2" max="2" width="15.7109375" style="70" customWidth="1"/>
    <col min="3" max="3" width="3.7109375" style="70" customWidth="1"/>
    <col min="4" max="4" width="4.7109375" style="70" customWidth="1"/>
    <col min="5" max="5" width="10.42578125" style="70" customWidth="1"/>
    <col min="6" max="6" width="8.140625" style="70" customWidth="1"/>
    <col min="7" max="7" width="7.85546875" style="70" customWidth="1"/>
    <col min="8" max="8" width="10.42578125" style="70" customWidth="1"/>
    <col min="9" max="10" width="7.5703125" style="70" customWidth="1"/>
    <col min="11" max="11" width="7.85546875" style="70" customWidth="1"/>
    <col min="12" max="12" width="7.42578125" style="70" customWidth="1"/>
    <col min="13" max="13" width="11.5703125" style="70" customWidth="1"/>
    <col min="14" max="14" width="7.85546875" style="70" customWidth="1"/>
    <col min="15" max="15" width="13.140625" style="70" customWidth="1"/>
    <col min="16" max="16384" width="9.140625" style="70"/>
  </cols>
  <sheetData>
    <row r="1" spans="1:15" ht="13.7" customHeight="1" x14ac:dyDescent="0.25">
      <c r="A1" s="152" t="s">
        <v>32</v>
      </c>
      <c r="B1" s="152"/>
      <c r="C1" s="152"/>
      <c r="D1" s="153" t="s">
        <v>277</v>
      </c>
      <c r="E1" s="153"/>
      <c r="F1" s="153"/>
      <c r="G1" s="153"/>
      <c r="H1" s="153"/>
      <c r="I1" s="153"/>
      <c r="J1" s="153"/>
      <c r="K1" s="154" t="s">
        <v>33</v>
      </c>
      <c r="L1" s="154"/>
      <c r="M1" s="154"/>
      <c r="N1" s="154"/>
      <c r="O1" s="154"/>
    </row>
    <row r="2" spans="1:15" ht="13.7" customHeight="1" x14ac:dyDescent="0.25">
      <c r="A2" s="152" t="s">
        <v>34</v>
      </c>
      <c r="B2" s="152"/>
      <c r="C2" s="152"/>
      <c r="D2" s="155" t="s">
        <v>13</v>
      </c>
      <c r="E2" s="155"/>
      <c r="F2" s="155"/>
      <c r="G2" s="155"/>
      <c r="H2" s="155"/>
      <c r="I2" s="155"/>
      <c r="J2" s="155"/>
      <c r="K2" s="154" t="s">
        <v>33</v>
      </c>
      <c r="L2" s="154"/>
      <c r="M2" s="154"/>
      <c r="N2" s="154"/>
      <c r="O2" s="154"/>
    </row>
    <row r="3" spans="1:15" ht="13.7" customHeight="1" x14ac:dyDescent="0.25">
      <c r="A3" s="152" t="s">
        <v>35</v>
      </c>
      <c r="B3" s="152"/>
      <c r="C3" s="152"/>
      <c r="D3" s="156" t="s">
        <v>280</v>
      </c>
      <c r="E3" s="156"/>
      <c r="F3" s="156"/>
      <c r="G3" s="156"/>
      <c r="H3" s="156"/>
      <c r="I3" s="156"/>
      <c r="J3" s="156"/>
      <c r="K3" s="154" t="s">
        <v>33</v>
      </c>
      <c r="L3" s="154"/>
      <c r="M3" s="154"/>
      <c r="N3" s="154"/>
      <c r="O3" s="154"/>
    </row>
    <row r="4" spans="1:15" ht="13.7" customHeight="1" x14ac:dyDescent="0.25">
      <c r="A4" s="152" t="s">
        <v>281</v>
      </c>
      <c r="B4" s="152"/>
      <c r="C4" s="152"/>
      <c r="D4" s="156" t="s">
        <v>36</v>
      </c>
      <c r="E4" s="156"/>
      <c r="F4" s="156"/>
      <c r="G4" s="156"/>
      <c r="H4" s="156"/>
      <c r="I4" s="156"/>
      <c r="J4" s="156"/>
      <c r="K4" s="154" t="s">
        <v>33</v>
      </c>
      <c r="L4" s="154"/>
      <c r="M4" s="154"/>
      <c r="N4" s="154"/>
      <c r="O4" s="154"/>
    </row>
    <row r="5" spans="1:15" ht="13.7" customHeight="1" x14ac:dyDescent="0.25">
      <c r="A5" s="152" t="s">
        <v>37</v>
      </c>
      <c r="B5" s="152"/>
      <c r="C5" s="152"/>
      <c r="D5" s="159">
        <v>4200030730007</v>
      </c>
      <c r="E5" s="159"/>
      <c r="F5" s="159"/>
      <c r="G5" s="159"/>
      <c r="H5" s="159"/>
      <c r="I5" s="159"/>
      <c r="J5" s="159"/>
      <c r="K5" s="154" t="s">
        <v>33</v>
      </c>
      <c r="L5" s="154"/>
      <c r="M5" s="154"/>
      <c r="N5" s="154"/>
      <c r="O5" s="154"/>
    </row>
    <row r="6" spans="1:15" ht="13.7" customHeight="1" x14ac:dyDescent="0.25">
      <c r="A6" s="152" t="s">
        <v>38</v>
      </c>
      <c r="B6" s="152"/>
      <c r="C6" s="152"/>
      <c r="D6" s="159">
        <v>4209079830004</v>
      </c>
      <c r="E6" s="159"/>
      <c r="F6" s="159"/>
      <c r="G6" s="159"/>
      <c r="H6" s="159"/>
      <c r="I6" s="159"/>
      <c r="J6" s="159"/>
      <c r="K6" s="154" t="s">
        <v>33</v>
      </c>
      <c r="L6" s="154"/>
      <c r="M6" s="154"/>
      <c r="N6" s="154"/>
      <c r="O6" s="154"/>
    </row>
    <row r="7" spans="1:15" ht="13.7" customHeight="1" x14ac:dyDescent="0.25">
      <c r="A7" s="152" t="s">
        <v>33</v>
      </c>
      <c r="B7" s="152"/>
      <c r="C7" s="152"/>
      <c r="D7" s="160" t="s">
        <v>33</v>
      </c>
      <c r="E7" s="160"/>
      <c r="F7" s="160"/>
      <c r="G7" s="160"/>
      <c r="H7" s="160"/>
      <c r="I7" s="160"/>
      <c r="J7" s="160"/>
      <c r="K7" s="154" t="s">
        <v>33</v>
      </c>
      <c r="L7" s="154"/>
      <c r="M7" s="154"/>
      <c r="N7" s="154"/>
      <c r="O7" s="154"/>
    </row>
    <row r="8" spans="1:15" ht="21.95" customHeight="1" x14ac:dyDescent="0.25">
      <c r="A8" s="161" t="s">
        <v>463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</row>
    <row r="9" spans="1:15" ht="13.7" customHeight="1" x14ac:dyDescent="0.25"/>
    <row r="10" spans="1:15" ht="42" customHeight="1" x14ac:dyDescent="0.25">
      <c r="A10" s="84" t="s">
        <v>39</v>
      </c>
      <c r="B10" s="84" t="s">
        <v>40</v>
      </c>
      <c r="C10" s="162" t="s">
        <v>41</v>
      </c>
      <c r="D10" s="163"/>
      <c r="E10" s="84" t="s">
        <v>42</v>
      </c>
      <c r="F10" s="84" t="s">
        <v>43</v>
      </c>
      <c r="G10" s="84" t="s">
        <v>44</v>
      </c>
      <c r="H10" s="84" t="s">
        <v>45</v>
      </c>
      <c r="I10" s="84" t="s">
        <v>46</v>
      </c>
      <c r="J10" s="84" t="s">
        <v>47</v>
      </c>
      <c r="K10" s="84" t="s">
        <v>48</v>
      </c>
      <c r="L10" s="84" t="s">
        <v>300</v>
      </c>
      <c r="M10" s="84" t="s">
        <v>301</v>
      </c>
      <c r="N10" s="84" t="s">
        <v>302</v>
      </c>
      <c r="O10" s="84" t="s">
        <v>303</v>
      </c>
    </row>
    <row r="11" spans="1:15" ht="18.2" customHeight="1" x14ac:dyDescent="0.25">
      <c r="A11" s="85" t="s">
        <v>49</v>
      </c>
      <c r="B11" s="85" t="s">
        <v>50</v>
      </c>
      <c r="C11" s="157" t="s">
        <v>51</v>
      </c>
      <c r="D11" s="158"/>
      <c r="E11" s="85" t="s">
        <v>52</v>
      </c>
      <c r="F11" s="85" t="s">
        <v>53</v>
      </c>
      <c r="G11" s="85" t="s">
        <v>54</v>
      </c>
      <c r="H11" s="85" t="s">
        <v>55</v>
      </c>
      <c r="I11" s="85" t="s">
        <v>56</v>
      </c>
      <c r="J11" s="85" t="s">
        <v>57</v>
      </c>
      <c r="K11" s="85" t="s">
        <v>58</v>
      </c>
      <c r="L11" s="85" t="s">
        <v>59</v>
      </c>
      <c r="M11" s="85" t="s">
        <v>60</v>
      </c>
      <c r="N11" s="85" t="s">
        <v>61</v>
      </c>
      <c r="O11" s="85" t="s">
        <v>62</v>
      </c>
    </row>
    <row r="12" spans="1:15" ht="13.7" customHeight="1" x14ac:dyDescent="0.25">
      <c r="A12" s="166" t="s">
        <v>63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</row>
    <row r="13" spans="1:15" ht="142.5" customHeight="1" x14ac:dyDescent="0.25">
      <c r="A13" s="134" t="s">
        <v>49</v>
      </c>
      <c r="B13" s="135" t="s">
        <v>464</v>
      </c>
      <c r="C13" s="164" t="s">
        <v>64</v>
      </c>
      <c r="D13" s="165"/>
      <c r="E13" s="134" t="s">
        <v>65</v>
      </c>
      <c r="F13" s="134" t="s">
        <v>66</v>
      </c>
      <c r="G13" s="136" t="s">
        <v>67</v>
      </c>
      <c r="H13" s="134" t="s">
        <v>68</v>
      </c>
      <c r="I13" s="136">
        <v>0</v>
      </c>
      <c r="J13" s="137">
        <v>0</v>
      </c>
      <c r="K13" s="136" t="s">
        <v>69</v>
      </c>
      <c r="L13" s="136" t="s">
        <v>70</v>
      </c>
      <c r="M13" s="138">
        <v>1</v>
      </c>
      <c r="N13" s="137">
        <v>0</v>
      </c>
      <c r="O13" s="63" t="s">
        <v>312</v>
      </c>
    </row>
    <row r="14" spans="1:15" ht="129" customHeight="1" x14ac:dyDescent="0.25">
      <c r="A14" s="134" t="s">
        <v>50</v>
      </c>
      <c r="B14" s="135" t="s">
        <v>71</v>
      </c>
      <c r="C14" s="164" t="s">
        <v>72</v>
      </c>
      <c r="D14" s="165"/>
      <c r="E14" s="134" t="s">
        <v>73</v>
      </c>
      <c r="F14" s="134" t="s">
        <v>74</v>
      </c>
      <c r="G14" s="136" t="s">
        <v>75</v>
      </c>
      <c r="H14" s="134" t="s">
        <v>76</v>
      </c>
      <c r="I14" s="136">
        <v>0</v>
      </c>
      <c r="J14" s="137">
        <v>0</v>
      </c>
      <c r="K14" s="136" t="s">
        <v>69</v>
      </c>
      <c r="L14" s="136" t="s">
        <v>70</v>
      </c>
      <c r="M14" s="138">
        <v>1</v>
      </c>
      <c r="N14" s="137">
        <v>0</v>
      </c>
      <c r="O14" s="63" t="s">
        <v>312</v>
      </c>
    </row>
    <row r="15" spans="1:15" ht="19.5" customHeight="1" x14ac:dyDescent="0.25">
      <c r="A15" s="134" t="s">
        <v>51</v>
      </c>
      <c r="B15" s="135" t="s">
        <v>82</v>
      </c>
      <c r="C15" s="164" t="s">
        <v>83</v>
      </c>
      <c r="D15" s="165"/>
      <c r="E15" s="134" t="s">
        <v>84</v>
      </c>
      <c r="F15" s="134" t="s">
        <v>456</v>
      </c>
      <c r="G15" s="136" t="s">
        <v>457</v>
      </c>
      <c r="H15" s="134" t="s">
        <v>458</v>
      </c>
      <c r="I15" s="136">
        <v>0.73860000000000003</v>
      </c>
      <c r="J15" s="137">
        <v>429250.68</v>
      </c>
      <c r="K15" s="136" t="s">
        <v>465</v>
      </c>
      <c r="L15" s="136" t="s">
        <v>80</v>
      </c>
      <c r="M15" s="136">
        <v>0</v>
      </c>
      <c r="N15" s="137">
        <v>0</v>
      </c>
      <c r="O15" s="63">
        <v>0</v>
      </c>
    </row>
    <row r="16" spans="1:15" ht="19.5" customHeight="1" x14ac:dyDescent="0.25">
      <c r="A16" s="134" t="s">
        <v>52</v>
      </c>
      <c r="B16" s="135" t="s">
        <v>85</v>
      </c>
      <c r="C16" s="164" t="s">
        <v>86</v>
      </c>
      <c r="D16" s="165"/>
      <c r="E16" s="134" t="s">
        <v>87</v>
      </c>
      <c r="F16" s="134" t="s">
        <v>88</v>
      </c>
      <c r="G16" s="136" t="s">
        <v>89</v>
      </c>
      <c r="H16" s="134" t="s">
        <v>90</v>
      </c>
      <c r="I16" s="136">
        <v>10.93</v>
      </c>
      <c r="J16" s="137">
        <v>242973.9</v>
      </c>
      <c r="K16" s="136" t="s">
        <v>466</v>
      </c>
      <c r="L16" s="136" t="s">
        <v>70</v>
      </c>
      <c r="M16" s="136">
        <v>0</v>
      </c>
      <c r="N16" s="137">
        <v>0</v>
      </c>
      <c r="O16" s="72">
        <v>0</v>
      </c>
    </row>
    <row r="17" spans="1:15" ht="19.5" customHeight="1" x14ac:dyDescent="0.25">
      <c r="A17" s="134" t="s">
        <v>53</v>
      </c>
      <c r="B17" s="135" t="s">
        <v>91</v>
      </c>
      <c r="C17" s="164" t="s">
        <v>92</v>
      </c>
      <c r="D17" s="165"/>
      <c r="E17" s="134" t="s">
        <v>93</v>
      </c>
      <c r="F17" s="134" t="s">
        <v>94</v>
      </c>
      <c r="G17" s="136" t="s">
        <v>95</v>
      </c>
      <c r="H17" s="134" t="s">
        <v>96</v>
      </c>
      <c r="I17" s="136">
        <v>9</v>
      </c>
      <c r="J17" s="137">
        <v>212319</v>
      </c>
      <c r="K17" s="136" t="s">
        <v>467</v>
      </c>
      <c r="L17" s="136" t="s">
        <v>80</v>
      </c>
      <c r="M17" s="136">
        <v>0</v>
      </c>
      <c r="N17" s="137">
        <v>0</v>
      </c>
      <c r="O17" s="72">
        <v>0</v>
      </c>
    </row>
    <row r="18" spans="1:15" ht="19.5" customHeight="1" x14ac:dyDescent="0.25">
      <c r="A18" s="134" t="s">
        <v>81</v>
      </c>
      <c r="B18" s="135" t="s">
        <v>98</v>
      </c>
      <c r="C18" s="164" t="s">
        <v>99</v>
      </c>
      <c r="D18" s="165"/>
      <c r="E18" s="134" t="s">
        <v>100</v>
      </c>
      <c r="F18" s="134" t="s">
        <v>101</v>
      </c>
      <c r="G18" s="136" t="s">
        <v>102</v>
      </c>
      <c r="H18" s="134" t="s">
        <v>103</v>
      </c>
      <c r="I18" s="136">
        <v>4.96</v>
      </c>
      <c r="J18" s="137">
        <v>647280</v>
      </c>
      <c r="K18" s="136" t="s">
        <v>521</v>
      </c>
      <c r="L18" s="136" t="s">
        <v>70</v>
      </c>
      <c r="M18" s="136">
        <v>0</v>
      </c>
      <c r="N18" s="137">
        <v>0</v>
      </c>
      <c r="O18" s="72">
        <v>0</v>
      </c>
    </row>
    <row r="19" spans="1:15" ht="135" customHeight="1" x14ac:dyDescent="0.25">
      <c r="A19" s="134" t="s">
        <v>55</v>
      </c>
      <c r="B19" s="135" t="s">
        <v>104</v>
      </c>
      <c r="C19" s="164" t="s">
        <v>105</v>
      </c>
      <c r="D19" s="165"/>
      <c r="E19" s="134" t="s">
        <v>106</v>
      </c>
      <c r="F19" s="134" t="s">
        <v>107</v>
      </c>
      <c r="G19" s="136" t="s">
        <v>108</v>
      </c>
      <c r="H19" s="134" t="s">
        <v>61</v>
      </c>
      <c r="I19" s="136">
        <v>0.5</v>
      </c>
      <c r="J19" s="137">
        <v>2203</v>
      </c>
      <c r="K19" s="136" t="s">
        <v>414</v>
      </c>
      <c r="L19" s="136" t="s">
        <v>70</v>
      </c>
      <c r="M19" s="136" t="s">
        <v>77</v>
      </c>
      <c r="N19" s="137">
        <v>2203</v>
      </c>
      <c r="O19" s="63" t="s">
        <v>312</v>
      </c>
    </row>
    <row r="20" spans="1:15" ht="141.6" customHeight="1" x14ac:dyDescent="0.25">
      <c r="A20" s="134" t="s">
        <v>56</v>
      </c>
      <c r="B20" s="135" t="s">
        <v>109</v>
      </c>
      <c r="C20" s="164" t="s">
        <v>110</v>
      </c>
      <c r="D20" s="165"/>
      <c r="E20" s="134" t="s">
        <v>111</v>
      </c>
      <c r="F20" s="134" t="s">
        <v>468</v>
      </c>
      <c r="G20" s="136" t="s">
        <v>112</v>
      </c>
      <c r="H20" s="134" t="s">
        <v>113</v>
      </c>
      <c r="I20" s="136">
        <v>0</v>
      </c>
      <c r="J20" s="137">
        <v>0</v>
      </c>
      <c r="K20" s="136" t="s">
        <v>69</v>
      </c>
      <c r="L20" s="136" t="s">
        <v>70</v>
      </c>
      <c r="M20" s="138">
        <v>1</v>
      </c>
      <c r="N20" s="137">
        <v>0</v>
      </c>
      <c r="O20" s="63" t="s">
        <v>312</v>
      </c>
    </row>
    <row r="21" spans="1:15" ht="188.45" customHeight="1" x14ac:dyDescent="0.25">
      <c r="A21" s="134" t="s">
        <v>97</v>
      </c>
      <c r="B21" s="135" t="s">
        <v>114</v>
      </c>
      <c r="C21" s="164" t="s">
        <v>115</v>
      </c>
      <c r="D21" s="165"/>
      <c r="E21" s="134" t="s">
        <v>116</v>
      </c>
      <c r="F21" s="134" t="s">
        <v>117</v>
      </c>
      <c r="G21" s="136" t="s">
        <v>118</v>
      </c>
      <c r="H21" s="134" t="s">
        <v>119</v>
      </c>
      <c r="I21" s="136">
        <v>0</v>
      </c>
      <c r="J21" s="137">
        <v>0</v>
      </c>
      <c r="K21" s="136" t="s">
        <v>69</v>
      </c>
      <c r="L21" s="136" t="s">
        <v>70</v>
      </c>
      <c r="M21" s="138">
        <v>1</v>
      </c>
      <c r="N21" s="137">
        <v>0</v>
      </c>
      <c r="O21" s="63" t="s">
        <v>313</v>
      </c>
    </row>
    <row r="22" spans="1:15" ht="140.44999999999999" customHeight="1" x14ac:dyDescent="0.25">
      <c r="A22" s="134" t="s">
        <v>58</v>
      </c>
      <c r="B22" s="135" t="s">
        <v>120</v>
      </c>
      <c r="C22" s="164" t="s">
        <v>121</v>
      </c>
      <c r="D22" s="165"/>
      <c r="E22" s="134" t="s">
        <v>122</v>
      </c>
      <c r="F22" s="134" t="s">
        <v>123</v>
      </c>
      <c r="G22" s="136" t="s">
        <v>124</v>
      </c>
      <c r="H22" s="134" t="s">
        <v>125</v>
      </c>
      <c r="I22" s="136">
        <v>0</v>
      </c>
      <c r="J22" s="137">
        <v>0</v>
      </c>
      <c r="K22" s="136" t="s">
        <v>69</v>
      </c>
      <c r="L22" s="136" t="s">
        <v>70</v>
      </c>
      <c r="M22" s="138">
        <v>1</v>
      </c>
      <c r="N22" s="137">
        <v>0</v>
      </c>
      <c r="O22" s="63" t="s">
        <v>312</v>
      </c>
    </row>
    <row r="23" spans="1:15" ht="130.5" customHeight="1" x14ac:dyDescent="0.25">
      <c r="A23" s="134" t="s">
        <v>59</v>
      </c>
      <c r="B23" s="135" t="s">
        <v>469</v>
      </c>
      <c r="C23" s="164" t="s">
        <v>127</v>
      </c>
      <c r="D23" s="165"/>
      <c r="E23" s="134" t="s">
        <v>128</v>
      </c>
      <c r="F23" s="134" t="s">
        <v>129</v>
      </c>
      <c r="G23" s="136" t="s">
        <v>118</v>
      </c>
      <c r="H23" s="134" t="s">
        <v>81</v>
      </c>
      <c r="I23" s="136">
        <v>0</v>
      </c>
      <c r="J23" s="137">
        <v>0</v>
      </c>
      <c r="K23" s="136" t="s">
        <v>69</v>
      </c>
      <c r="L23" s="136" t="s">
        <v>70</v>
      </c>
      <c r="M23" s="136">
        <v>0</v>
      </c>
      <c r="N23" s="137">
        <v>0</v>
      </c>
      <c r="O23" s="63" t="s">
        <v>312</v>
      </c>
    </row>
    <row r="24" spans="1:15" ht="19.5" customHeight="1" x14ac:dyDescent="0.25">
      <c r="A24" s="134" t="s">
        <v>60</v>
      </c>
      <c r="B24" s="135" t="s">
        <v>323</v>
      </c>
      <c r="C24" s="164" t="s">
        <v>304</v>
      </c>
      <c r="D24" s="165"/>
      <c r="E24" s="134" t="s">
        <v>305</v>
      </c>
      <c r="F24" s="134" t="s">
        <v>306</v>
      </c>
      <c r="G24" s="136" t="s">
        <v>307</v>
      </c>
      <c r="H24" s="134" t="s">
        <v>308</v>
      </c>
      <c r="I24" s="136">
        <v>5.56</v>
      </c>
      <c r="J24" s="137">
        <v>327484</v>
      </c>
      <c r="K24" s="136" t="s">
        <v>522</v>
      </c>
      <c r="L24" s="136" t="s">
        <v>70</v>
      </c>
      <c r="M24" s="136">
        <v>0</v>
      </c>
      <c r="N24" s="137">
        <v>0</v>
      </c>
      <c r="O24" s="63">
        <v>0</v>
      </c>
    </row>
    <row r="25" spans="1:15" ht="38.450000000000003" customHeight="1" x14ac:dyDescent="0.25">
      <c r="A25" s="134" t="s">
        <v>61</v>
      </c>
      <c r="B25" s="135" t="s">
        <v>132</v>
      </c>
      <c r="C25" s="164" t="s">
        <v>133</v>
      </c>
      <c r="D25" s="165"/>
      <c r="E25" s="134" t="s">
        <v>134</v>
      </c>
      <c r="F25" s="134" t="s">
        <v>135</v>
      </c>
      <c r="G25" s="136" t="s">
        <v>136</v>
      </c>
      <c r="H25" s="134" t="s">
        <v>137</v>
      </c>
      <c r="I25" s="136">
        <v>2.5</v>
      </c>
      <c r="J25" s="137">
        <v>85740</v>
      </c>
      <c r="K25" s="136" t="s">
        <v>470</v>
      </c>
      <c r="L25" s="136" t="s">
        <v>80</v>
      </c>
      <c r="M25" s="136">
        <v>0</v>
      </c>
      <c r="N25" s="137">
        <v>0</v>
      </c>
      <c r="O25" s="63">
        <v>0</v>
      </c>
    </row>
    <row r="26" spans="1:15" ht="135.94999999999999" customHeight="1" x14ac:dyDescent="0.25">
      <c r="A26" s="134" t="s">
        <v>62</v>
      </c>
      <c r="B26" s="135" t="s">
        <v>140</v>
      </c>
      <c r="C26" s="164" t="s">
        <v>141</v>
      </c>
      <c r="D26" s="165"/>
      <c r="E26" s="134" t="s">
        <v>142</v>
      </c>
      <c r="F26" s="134" t="s">
        <v>143</v>
      </c>
      <c r="G26" s="136" t="s">
        <v>144</v>
      </c>
      <c r="H26" s="134" t="s">
        <v>145</v>
      </c>
      <c r="I26" s="136">
        <v>0</v>
      </c>
      <c r="J26" s="137">
        <v>0</v>
      </c>
      <c r="K26" s="136" t="s">
        <v>69</v>
      </c>
      <c r="L26" s="136" t="s">
        <v>70</v>
      </c>
      <c r="M26" s="138">
        <v>1</v>
      </c>
      <c r="N26" s="137">
        <v>0</v>
      </c>
      <c r="O26" s="63" t="s">
        <v>312</v>
      </c>
    </row>
    <row r="27" spans="1:15" ht="141.94999999999999" customHeight="1" x14ac:dyDescent="0.25">
      <c r="A27" s="134" t="s">
        <v>126</v>
      </c>
      <c r="B27" s="135" t="s">
        <v>147</v>
      </c>
      <c r="C27" s="164" t="s">
        <v>148</v>
      </c>
      <c r="D27" s="165"/>
      <c r="E27" s="134" t="s">
        <v>149</v>
      </c>
      <c r="F27" s="134" t="s">
        <v>150</v>
      </c>
      <c r="G27" s="136" t="s">
        <v>151</v>
      </c>
      <c r="H27" s="134" t="s">
        <v>152</v>
      </c>
      <c r="I27" s="136">
        <v>0</v>
      </c>
      <c r="J27" s="137">
        <v>0</v>
      </c>
      <c r="K27" s="136" t="s">
        <v>69</v>
      </c>
      <c r="L27" s="136" t="s">
        <v>70</v>
      </c>
      <c r="M27" s="138">
        <v>1</v>
      </c>
      <c r="N27" s="137">
        <v>0</v>
      </c>
      <c r="O27" s="63" t="s">
        <v>312</v>
      </c>
    </row>
    <row r="28" spans="1:15" ht="141" customHeight="1" x14ac:dyDescent="0.25">
      <c r="A28" s="134" t="s">
        <v>130</v>
      </c>
      <c r="B28" s="135" t="s">
        <v>471</v>
      </c>
      <c r="C28" s="164" t="s">
        <v>154</v>
      </c>
      <c r="D28" s="165"/>
      <c r="E28" s="134" t="s">
        <v>155</v>
      </c>
      <c r="F28" s="134" t="s">
        <v>156</v>
      </c>
      <c r="G28" s="136" t="s">
        <v>157</v>
      </c>
      <c r="H28" s="134" t="s">
        <v>158</v>
      </c>
      <c r="I28" s="136">
        <v>0</v>
      </c>
      <c r="J28" s="137">
        <v>0</v>
      </c>
      <c r="K28" s="136" t="s">
        <v>69</v>
      </c>
      <c r="L28" s="136" t="s">
        <v>70</v>
      </c>
      <c r="M28" s="138">
        <v>1</v>
      </c>
      <c r="N28" s="137">
        <v>0</v>
      </c>
      <c r="O28" s="63" t="s">
        <v>312</v>
      </c>
    </row>
    <row r="29" spans="1:15" ht="129.6" customHeight="1" x14ac:dyDescent="0.25">
      <c r="A29" s="134" t="s">
        <v>131</v>
      </c>
      <c r="B29" s="135" t="s">
        <v>472</v>
      </c>
      <c r="C29" s="164" t="s">
        <v>160</v>
      </c>
      <c r="D29" s="165"/>
      <c r="E29" s="134" t="s">
        <v>161</v>
      </c>
      <c r="F29" s="134" t="s">
        <v>162</v>
      </c>
      <c r="G29" s="136" t="s">
        <v>163</v>
      </c>
      <c r="H29" s="134" t="s">
        <v>164</v>
      </c>
      <c r="I29" s="136">
        <v>0</v>
      </c>
      <c r="J29" s="137">
        <v>0</v>
      </c>
      <c r="K29" s="136" t="s">
        <v>69</v>
      </c>
      <c r="L29" s="136" t="s">
        <v>70</v>
      </c>
      <c r="M29" s="138">
        <v>1</v>
      </c>
      <c r="N29" s="137">
        <v>0</v>
      </c>
      <c r="O29" s="63" t="s">
        <v>312</v>
      </c>
    </row>
    <row r="30" spans="1:15" ht="189.95" customHeight="1" x14ac:dyDescent="0.25">
      <c r="A30" s="134" t="s">
        <v>138</v>
      </c>
      <c r="B30" s="135" t="s">
        <v>166</v>
      </c>
      <c r="C30" s="164" t="s">
        <v>167</v>
      </c>
      <c r="D30" s="165"/>
      <c r="E30" s="134" t="s">
        <v>168</v>
      </c>
      <c r="F30" s="134" t="s">
        <v>169</v>
      </c>
      <c r="G30" s="136" t="s">
        <v>170</v>
      </c>
      <c r="H30" s="134" t="s">
        <v>171</v>
      </c>
      <c r="I30" s="136">
        <v>4.1399999999999997</v>
      </c>
      <c r="J30" s="137">
        <v>377067.06</v>
      </c>
      <c r="K30" s="136" t="s">
        <v>523</v>
      </c>
      <c r="L30" s="136" t="s">
        <v>70</v>
      </c>
      <c r="M30" s="136" t="s">
        <v>77</v>
      </c>
      <c r="N30" s="137">
        <v>377067.06</v>
      </c>
      <c r="O30" s="63" t="s">
        <v>313</v>
      </c>
    </row>
    <row r="31" spans="1:15" ht="19.5" customHeight="1" x14ac:dyDescent="0.25">
      <c r="A31" s="134" t="s">
        <v>139</v>
      </c>
      <c r="B31" s="135" t="s">
        <v>173</v>
      </c>
      <c r="C31" s="164" t="s">
        <v>174</v>
      </c>
      <c r="D31" s="165"/>
      <c r="E31" s="134" t="s">
        <v>175</v>
      </c>
      <c r="F31" s="134" t="s">
        <v>398</v>
      </c>
      <c r="G31" s="136" t="s">
        <v>399</v>
      </c>
      <c r="H31" s="134" t="s">
        <v>400</v>
      </c>
      <c r="I31" s="136">
        <v>170</v>
      </c>
      <c r="J31" s="137">
        <v>742900</v>
      </c>
      <c r="K31" s="136" t="s">
        <v>524</v>
      </c>
      <c r="L31" s="136" t="s">
        <v>80</v>
      </c>
      <c r="M31" s="136">
        <v>0</v>
      </c>
      <c r="N31" s="137">
        <v>0</v>
      </c>
      <c r="O31" s="63">
        <v>0</v>
      </c>
    </row>
    <row r="32" spans="1:15" ht="137.44999999999999" customHeight="1" x14ac:dyDescent="0.25">
      <c r="A32" s="134" t="s">
        <v>146</v>
      </c>
      <c r="B32" s="135" t="s">
        <v>178</v>
      </c>
      <c r="C32" s="164" t="s">
        <v>179</v>
      </c>
      <c r="D32" s="165"/>
      <c r="E32" s="134" t="s">
        <v>180</v>
      </c>
      <c r="F32" s="134" t="s">
        <v>181</v>
      </c>
      <c r="G32" s="136" t="s">
        <v>118</v>
      </c>
      <c r="H32" s="134" t="s">
        <v>53</v>
      </c>
      <c r="I32" s="136">
        <v>0</v>
      </c>
      <c r="J32" s="137">
        <v>0</v>
      </c>
      <c r="K32" s="136" t="s">
        <v>69</v>
      </c>
      <c r="L32" s="136" t="s">
        <v>70</v>
      </c>
      <c r="M32" s="138">
        <v>1</v>
      </c>
      <c r="N32" s="137">
        <v>0</v>
      </c>
      <c r="O32" s="63" t="s">
        <v>312</v>
      </c>
    </row>
    <row r="33" spans="1:15" ht="24.6" customHeight="1" x14ac:dyDescent="0.25">
      <c r="A33" s="134" t="s">
        <v>153</v>
      </c>
      <c r="B33" s="135" t="s">
        <v>401</v>
      </c>
      <c r="C33" s="164" t="s">
        <v>402</v>
      </c>
      <c r="D33" s="165"/>
      <c r="E33" s="134" t="s">
        <v>403</v>
      </c>
      <c r="F33" s="134" t="s">
        <v>404</v>
      </c>
      <c r="G33" s="136" t="s">
        <v>405</v>
      </c>
      <c r="H33" s="134" t="s">
        <v>406</v>
      </c>
      <c r="I33" s="136">
        <v>2.8483000000000001</v>
      </c>
      <c r="J33" s="137">
        <v>28483</v>
      </c>
      <c r="K33" s="136" t="s">
        <v>473</v>
      </c>
      <c r="L33" s="136" t="s">
        <v>80</v>
      </c>
      <c r="M33" s="136">
        <v>0</v>
      </c>
      <c r="N33" s="137">
        <v>0</v>
      </c>
      <c r="O33" s="72">
        <v>0</v>
      </c>
    </row>
    <row r="34" spans="1:15" ht="141" customHeight="1" x14ac:dyDescent="0.25">
      <c r="A34" s="134" t="s">
        <v>159</v>
      </c>
      <c r="B34" s="135" t="s">
        <v>474</v>
      </c>
      <c r="C34" s="164" t="s">
        <v>183</v>
      </c>
      <c r="D34" s="165"/>
      <c r="E34" s="134" t="s">
        <v>184</v>
      </c>
      <c r="F34" s="134" t="s">
        <v>185</v>
      </c>
      <c r="G34" s="136" t="s">
        <v>186</v>
      </c>
      <c r="H34" s="134" t="s">
        <v>187</v>
      </c>
      <c r="I34" s="136">
        <v>0</v>
      </c>
      <c r="J34" s="137">
        <v>0</v>
      </c>
      <c r="K34" s="136" t="s">
        <v>69</v>
      </c>
      <c r="L34" s="136" t="s">
        <v>70</v>
      </c>
      <c r="M34" s="138">
        <v>1</v>
      </c>
      <c r="N34" s="137">
        <v>0</v>
      </c>
      <c r="O34" s="63" t="s">
        <v>312</v>
      </c>
    </row>
    <row r="35" spans="1:15" ht="140.44999999999999" customHeight="1" x14ac:dyDescent="0.25">
      <c r="A35" s="134" t="s">
        <v>165</v>
      </c>
      <c r="B35" s="135" t="s">
        <v>475</v>
      </c>
      <c r="C35" s="164" t="s">
        <v>189</v>
      </c>
      <c r="D35" s="165"/>
      <c r="E35" s="134" t="s">
        <v>190</v>
      </c>
      <c r="F35" s="134" t="s">
        <v>191</v>
      </c>
      <c r="G35" s="136" t="s">
        <v>170</v>
      </c>
      <c r="H35" s="134" t="s">
        <v>192</v>
      </c>
      <c r="I35" s="136">
        <v>0</v>
      </c>
      <c r="J35" s="137">
        <v>0</v>
      </c>
      <c r="K35" s="136" t="s">
        <v>69</v>
      </c>
      <c r="L35" s="136" t="s">
        <v>70</v>
      </c>
      <c r="M35" s="138">
        <v>1</v>
      </c>
      <c r="N35" s="137">
        <v>0</v>
      </c>
      <c r="O35" s="63" t="s">
        <v>312</v>
      </c>
    </row>
    <row r="36" spans="1:15" ht="192" customHeight="1" x14ac:dyDescent="0.25">
      <c r="A36" s="134" t="s">
        <v>172</v>
      </c>
      <c r="B36" s="135" t="s">
        <v>194</v>
      </c>
      <c r="C36" s="164" t="s">
        <v>195</v>
      </c>
      <c r="D36" s="165"/>
      <c r="E36" s="134" t="s">
        <v>196</v>
      </c>
      <c r="F36" s="134" t="s">
        <v>197</v>
      </c>
      <c r="G36" s="136" t="s">
        <v>170</v>
      </c>
      <c r="H36" s="134" t="s">
        <v>198</v>
      </c>
      <c r="I36" s="136">
        <v>1.99</v>
      </c>
      <c r="J36" s="137">
        <v>123797.9</v>
      </c>
      <c r="K36" s="136" t="s">
        <v>476</v>
      </c>
      <c r="L36" s="136" t="s">
        <v>70</v>
      </c>
      <c r="M36" s="136" t="s">
        <v>77</v>
      </c>
      <c r="N36" s="137">
        <v>123797.9</v>
      </c>
      <c r="O36" s="63" t="s">
        <v>313</v>
      </c>
    </row>
    <row r="37" spans="1:15" ht="19.5" customHeight="1" x14ac:dyDescent="0.25">
      <c r="A37" s="134" t="s">
        <v>177</v>
      </c>
      <c r="B37" s="135" t="s">
        <v>200</v>
      </c>
      <c r="C37" s="164" t="s">
        <v>201</v>
      </c>
      <c r="D37" s="165"/>
      <c r="E37" s="134" t="s">
        <v>202</v>
      </c>
      <c r="F37" s="134" t="s">
        <v>477</v>
      </c>
      <c r="G37" s="136" t="s">
        <v>478</v>
      </c>
      <c r="H37" s="134" t="s">
        <v>203</v>
      </c>
      <c r="I37" s="136">
        <v>12.1</v>
      </c>
      <c r="J37" s="137">
        <v>447700</v>
      </c>
      <c r="K37" s="136" t="s">
        <v>525</v>
      </c>
      <c r="L37" s="136" t="s">
        <v>80</v>
      </c>
      <c r="M37" s="136">
        <v>0</v>
      </c>
      <c r="N37" s="137">
        <v>0</v>
      </c>
      <c r="O37" s="63">
        <v>0</v>
      </c>
    </row>
    <row r="38" spans="1:15" ht="28.5" customHeight="1" x14ac:dyDescent="0.25">
      <c r="A38" s="134" t="s">
        <v>182</v>
      </c>
      <c r="B38" s="135" t="s">
        <v>479</v>
      </c>
      <c r="C38" s="164" t="s">
        <v>480</v>
      </c>
      <c r="D38" s="165"/>
      <c r="E38" s="134" t="s">
        <v>481</v>
      </c>
      <c r="F38" s="134" t="s">
        <v>482</v>
      </c>
      <c r="G38" s="136" t="s">
        <v>483</v>
      </c>
      <c r="H38" s="134" t="s">
        <v>484</v>
      </c>
      <c r="I38" s="136">
        <v>4.2</v>
      </c>
      <c r="J38" s="137">
        <v>109200</v>
      </c>
      <c r="K38" s="136" t="s">
        <v>485</v>
      </c>
      <c r="L38" s="136" t="s">
        <v>80</v>
      </c>
      <c r="M38" s="136">
        <v>0</v>
      </c>
      <c r="N38" s="137">
        <v>0</v>
      </c>
      <c r="O38" s="63">
        <v>0</v>
      </c>
    </row>
    <row r="39" spans="1:15" ht="59.45" customHeight="1" x14ac:dyDescent="0.25">
      <c r="A39" s="134" t="s">
        <v>188</v>
      </c>
      <c r="B39" s="135" t="s">
        <v>205</v>
      </c>
      <c r="C39" s="164" t="s">
        <v>206</v>
      </c>
      <c r="D39" s="165"/>
      <c r="E39" s="134" t="s">
        <v>207</v>
      </c>
      <c r="F39" s="134" t="s">
        <v>208</v>
      </c>
      <c r="G39" s="136" t="s">
        <v>209</v>
      </c>
      <c r="H39" s="134" t="s">
        <v>210</v>
      </c>
      <c r="I39" s="136">
        <v>1.62</v>
      </c>
      <c r="J39" s="137">
        <v>135020.51999999999</v>
      </c>
      <c r="K39" s="136" t="s">
        <v>486</v>
      </c>
      <c r="L39" s="136" t="s">
        <v>70</v>
      </c>
      <c r="M39" s="138">
        <v>6.1999999999999998E-3</v>
      </c>
      <c r="N39" s="137">
        <v>8888.94</v>
      </c>
      <c r="O39" s="63" t="s">
        <v>495</v>
      </c>
    </row>
    <row r="40" spans="1:15" ht="19.5" customHeight="1" x14ac:dyDescent="0.25">
      <c r="A40" s="134" t="s">
        <v>193</v>
      </c>
      <c r="B40" s="135" t="s">
        <v>212</v>
      </c>
      <c r="C40" s="164" t="s">
        <v>213</v>
      </c>
      <c r="D40" s="165"/>
      <c r="E40" s="134" t="s">
        <v>214</v>
      </c>
      <c r="F40" s="134" t="s">
        <v>215</v>
      </c>
      <c r="G40" s="136" t="s">
        <v>69</v>
      </c>
      <c r="H40" s="134" t="s">
        <v>216</v>
      </c>
      <c r="I40" s="136">
        <v>31.5</v>
      </c>
      <c r="J40" s="137">
        <v>18900</v>
      </c>
      <c r="K40" s="136" t="s">
        <v>487</v>
      </c>
      <c r="L40" s="136" t="s">
        <v>80</v>
      </c>
      <c r="M40" s="136">
        <v>0</v>
      </c>
      <c r="N40" s="137">
        <v>0</v>
      </c>
      <c r="O40" s="72">
        <v>0</v>
      </c>
    </row>
    <row r="41" spans="1:15" ht="138.94999999999999" customHeight="1" x14ac:dyDescent="0.25">
      <c r="A41" s="134" t="s">
        <v>199</v>
      </c>
      <c r="B41" s="135" t="s">
        <v>488</v>
      </c>
      <c r="C41" s="164" t="s">
        <v>218</v>
      </c>
      <c r="D41" s="165"/>
      <c r="E41" s="134" t="s">
        <v>219</v>
      </c>
      <c r="F41" s="134" t="s">
        <v>220</v>
      </c>
      <c r="G41" s="136" t="s">
        <v>221</v>
      </c>
      <c r="H41" s="134" t="s">
        <v>222</v>
      </c>
      <c r="I41" s="136">
        <v>0</v>
      </c>
      <c r="J41" s="137">
        <v>0</v>
      </c>
      <c r="K41" s="136" t="s">
        <v>69</v>
      </c>
      <c r="L41" s="136" t="s">
        <v>70</v>
      </c>
      <c r="M41" s="138">
        <v>1</v>
      </c>
      <c r="N41" s="137">
        <v>0</v>
      </c>
      <c r="O41" s="63" t="s">
        <v>312</v>
      </c>
    </row>
    <row r="42" spans="1:15" ht="135.6" customHeight="1" x14ac:dyDescent="0.25">
      <c r="A42" s="134" t="s">
        <v>204</v>
      </c>
      <c r="B42" s="135" t="s">
        <v>489</v>
      </c>
      <c r="C42" s="164" t="s">
        <v>224</v>
      </c>
      <c r="D42" s="165"/>
      <c r="E42" s="134" t="s">
        <v>225</v>
      </c>
      <c r="F42" s="134" t="s">
        <v>226</v>
      </c>
      <c r="G42" s="136" t="s">
        <v>176</v>
      </c>
      <c r="H42" s="134" t="s">
        <v>227</v>
      </c>
      <c r="I42" s="136">
        <v>0</v>
      </c>
      <c r="J42" s="137">
        <v>0</v>
      </c>
      <c r="K42" s="136" t="s">
        <v>69</v>
      </c>
      <c r="L42" s="136" t="s">
        <v>70</v>
      </c>
      <c r="M42" s="138">
        <v>1</v>
      </c>
      <c r="N42" s="137">
        <v>0</v>
      </c>
      <c r="O42" s="63" t="s">
        <v>312</v>
      </c>
    </row>
    <row r="43" spans="1:15" ht="38.450000000000003" customHeight="1" x14ac:dyDescent="0.25">
      <c r="A43" s="134" t="s">
        <v>211</v>
      </c>
      <c r="B43" s="135" t="s">
        <v>490</v>
      </c>
      <c r="C43" s="164" t="s">
        <v>229</v>
      </c>
      <c r="D43" s="165"/>
      <c r="E43" s="134" t="s">
        <v>230</v>
      </c>
      <c r="F43" s="134" t="s">
        <v>231</v>
      </c>
      <c r="G43" s="136" t="s">
        <v>232</v>
      </c>
      <c r="H43" s="134" t="s">
        <v>53</v>
      </c>
      <c r="I43" s="136">
        <v>12.71</v>
      </c>
      <c r="J43" s="137">
        <v>370712.57</v>
      </c>
      <c r="K43" s="136" t="s">
        <v>526</v>
      </c>
      <c r="L43" s="136" t="s">
        <v>70</v>
      </c>
      <c r="M43" s="136">
        <v>0</v>
      </c>
      <c r="N43" s="137">
        <v>0</v>
      </c>
      <c r="O43" s="63">
        <v>0</v>
      </c>
    </row>
    <row r="44" spans="1:15" ht="21.95" customHeight="1" x14ac:dyDescent="0.25">
      <c r="A44" s="134" t="s">
        <v>217</v>
      </c>
      <c r="B44" s="135" t="s">
        <v>234</v>
      </c>
      <c r="C44" s="164" t="s">
        <v>235</v>
      </c>
      <c r="D44" s="165"/>
      <c r="E44" s="134" t="s">
        <v>236</v>
      </c>
      <c r="F44" s="134" t="s">
        <v>407</v>
      </c>
      <c r="G44" s="136" t="s">
        <v>408</v>
      </c>
      <c r="H44" s="134" t="s">
        <v>237</v>
      </c>
      <c r="I44" s="136">
        <v>13.27</v>
      </c>
      <c r="J44" s="137">
        <v>108880.35</v>
      </c>
      <c r="K44" s="136" t="s">
        <v>485</v>
      </c>
      <c r="L44" s="136" t="s">
        <v>70</v>
      </c>
      <c r="M44" s="136">
        <v>0</v>
      </c>
      <c r="N44" s="137">
        <v>0</v>
      </c>
      <c r="O44" s="72">
        <v>0</v>
      </c>
    </row>
    <row r="45" spans="1:15" ht="135" customHeight="1" x14ac:dyDescent="0.25">
      <c r="A45" s="134" t="s">
        <v>223</v>
      </c>
      <c r="B45" s="135" t="s">
        <v>239</v>
      </c>
      <c r="C45" s="164" t="s">
        <v>240</v>
      </c>
      <c r="D45" s="165"/>
      <c r="E45" s="134" t="s">
        <v>241</v>
      </c>
      <c r="F45" s="134" t="s">
        <v>242</v>
      </c>
      <c r="G45" s="136" t="s">
        <v>243</v>
      </c>
      <c r="H45" s="134" t="s">
        <v>244</v>
      </c>
      <c r="I45" s="136">
        <v>0</v>
      </c>
      <c r="J45" s="137">
        <v>0</v>
      </c>
      <c r="K45" s="136" t="s">
        <v>69</v>
      </c>
      <c r="L45" s="136" t="s">
        <v>70</v>
      </c>
      <c r="M45" s="138">
        <v>1</v>
      </c>
      <c r="N45" s="137">
        <v>0</v>
      </c>
      <c r="O45" s="63" t="s">
        <v>312</v>
      </c>
    </row>
    <row r="46" spans="1:15" ht="179.1" customHeight="1" x14ac:dyDescent="0.25">
      <c r="A46" s="134" t="s">
        <v>228</v>
      </c>
      <c r="B46" s="135" t="s">
        <v>246</v>
      </c>
      <c r="C46" s="164" t="s">
        <v>247</v>
      </c>
      <c r="D46" s="165"/>
      <c r="E46" s="134" t="s">
        <v>248</v>
      </c>
      <c r="F46" s="134" t="s">
        <v>249</v>
      </c>
      <c r="G46" s="136" t="s">
        <v>170</v>
      </c>
      <c r="H46" s="134" t="s">
        <v>250</v>
      </c>
      <c r="I46" s="136">
        <v>2.61</v>
      </c>
      <c r="J46" s="137">
        <v>228114</v>
      </c>
      <c r="K46" s="136" t="s">
        <v>491</v>
      </c>
      <c r="L46" s="136" t="s">
        <v>70</v>
      </c>
      <c r="M46" s="136" t="s">
        <v>77</v>
      </c>
      <c r="N46" s="137">
        <v>228114</v>
      </c>
      <c r="O46" s="63" t="s">
        <v>313</v>
      </c>
    </row>
    <row r="47" spans="1:15" ht="129" customHeight="1" x14ac:dyDescent="0.25">
      <c r="A47" s="134" t="s">
        <v>233</v>
      </c>
      <c r="B47" s="135" t="s">
        <v>252</v>
      </c>
      <c r="C47" s="164" t="s">
        <v>253</v>
      </c>
      <c r="D47" s="165"/>
      <c r="E47" s="134" t="s">
        <v>254</v>
      </c>
      <c r="F47" s="134" t="s">
        <v>359</v>
      </c>
      <c r="G47" s="136" t="s">
        <v>360</v>
      </c>
      <c r="H47" s="134" t="s">
        <v>255</v>
      </c>
      <c r="I47" s="136">
        <v>0</v>
      </c>
      <c r="J47" s="137">
        <v>0</v>
      </c>
      <c r="K47" s="136" t="s">
        <v>69</v>
      </c>
      <c r="L47" s="136" t="s">
        <v>70</v>
      </c>
      <c r="M47" s="138">
        <v>1</v>
      </c>
      <c r="N47" s="137">
        <v>0</v>
      </c>
      <c r="O47" s="63" t="s">
        <v>312</v>
      </c>
    </row>
    <row r="48" spans="1:15" ht="88.5" customHeight="1" x14ac:dyDescent="0.25">
      <c r="A48" s="134" t="s">
        <v>238</v>
      </c>
      <c r="B48" s="135" t="s">
        <v>257</v>
      </c>
      <c r="C48" s="164" t="s">
        <v>258</v>
      </c>
      <c r="D48" s="165"/>
      <c r="E48" s="134" t="s">
        <v>259</v>
      </c>
      <c r="F48" s="134" t="s">
        <v>409</v>
      </c>
      <c r="G48" s="136" t="s">
        <v>410</v>
      </c>
      <c r="H48" s="134" t="s">
        <v>260</v>
      </c>
      <c r="I48" s="136">
        <v>48.5</v>
      </c>
      <c r="J48" s="137">
        <v>1207650</v>
      </c>
      <c r="K48" s="136" t="s">
        <v>527</v>
      </c>
      <c r="L48" s="136" t="s">
        <v>70</v>
      </c>
      <c r="M48" s="138">
        <v>2.0400000000000001E-2</v>
      </c>
      <c r="N48" s="137">
        <v>144498.25</v>
      </c>
      <c r="O48" s="63" t="s">
        <v>459</v>
      </c>
    </row>
    <row r="49" spans="1:17" ht="19.5" customHeight="1" x14ac:dyDescent="0.25">
      <c r="A49" s="134" t="s">
        <v>245</v>
      </c>
      <c r="B49" s="135" t="s">
        <v>492</v>
      </c>
      <c r="C49" s="164" t="s">
        <v>261</v>
      </c>
      <c r="D49" s="165"/>
      <c r="E49" s="134" t="s">
        <v>262</v>
      </c>
      <c r="F49" s="134" t="s">
        <v>309</v>
      </c>
      <c r="G49" s="136" t="s">
        <v>310</v>
      </c>
      <c r="H49" s="134" t="s">
        <v>311</v>
      </c>
      <c r="I49" s="136">
        <v>8</v>
      </c>
      <c r="J49" s="137">
        <v>790968</v>
      </c>
      <c r="K49" s="136" t="s">
        <v>528</v>
      </c>
      <c r="L49" s="136" t="s">
        <v>80</v>
      </c>
      <c r="M49" s="136">
        <v>0</v>
      </c>
      <c r="N49" s="137">
        <v>0</v>
      </c>
      <c r="O49" s="63">
        <v>0</v>
      </c>
    </row>
    <row r="50" spans="1:17" ht="136.5" customHeight="1" x14ac:dyDescent="0.25">
      <c r="A50" s="134" t="s">
        <v>251</v>
      </c>
      <c r="B50" s="135" t="s">
        <v>493</v>
      </c>
      <c r="C50" s="164" t="s">
        <v>263</v>
      </c>
      <c r="D50" s="165"/>
      <c r="E50" s="134" t="s">
        <v>264</v>
      </c>
      <c r="F50" s="134" t="s">
        <v>265</v>
      </c>
      <c r="G50" s="136" t="s">
        <v>266</v>
      </c>
      <c r="H50" s="134" t="s">
        <v>267</v>
      </c>
      <c r="I50" s="136">
        <v>0</v>
      </c>
      <c r="J50" s="137">
        <v>0</v>
      </c>
      <c r="K50" s="136" t="s">
        <v>69</v>
      </c>
      <c r="L50" s="136" t="s">
        <v>70</v>
      </c>
      <c r="M50" s="138">
        <v>1</v>
      </c>
      <c r="N50" s="137">
        <v>0</v>
      </c>
      <c r="O50" s="63" t="s">
        <v>312</v>
      </c>
    </row>
    <row r="51" spans="1:17" ht="134.44999999999999" customHeight="1" x14ac:dyDescent="0.25">
      <c r="A51" s="134" t="s">
        <v>256</v>
      </c>
      <c r="B51" s="135" t="s">
        <v>494</v>
      </c>
      <c r="C51" s="164" t="s">
        <v>268</v>
      </c>
      <c r="D51" s="165"/>
      <c r="E51" s="134" t="s">
        <v>269</v>
      </c>
      <c r="F51" s="134" t="s">
        <v>270</v>
      </c>
      <c r="G51" s="136" t="s">
        <v>271</v>
      </c>
      <c r="H51" s="134" t="s">
        <v>272</v>
      </c>
      <c r="I51" s="136">
        <v>0</v>
      </c>
      <c r="J51" s="137">
        <v>0</v>
      </c>
      <c r="K51" s="136" t="s">
        <v>69</v>
      </c>
      <c r="L51" s="136" t="s">
        <v>70</v>
      </c>
      <c r="M51" s="138">
        <v>1</v>
      </c>
      <c r="N51" s="137">
        <v>0</v>
      </c>
      <c r="O51" s="63" t="s">
        <v>312</v>
      </c>
    </row>
    <row r="52" spans="1:17" ht="19.5" customHeight="1" x14ac:dyDescent="0.25">
      <c r="A52" s="171" t="s">
        <v>273</v>
      </c>
      <c r="B52" s="172"/>
      <c r="C52" s="172"/>
      <c r="D52" s="172"/>
      <c r="E52" s="172"/>
      <c r="F52" s="172"/>
      <c r="G52" s="172"/>
      <c r="H52" s="173">
        <v>6636643.9800000004</v>
      </c>
      <c r="I52" s="173"/>
      <c r="J52" s="174"/>
      <c r="K52" s="139" t="s">
        <v>529</v>
      </c>
      <c r="L52" s="139">
        <v>0</v>
      </c>
      <c r="M52" s="139">
        <v>0</v>
      </c>
      <c r="N52" s="139">
        <v>0</v>
      </c>
      <c r="O52" s="63">
        <v>0</v>
      </c>
    </row>
    <row r="53" spans="1:17" ht="13.7" customHeight="1" x14ac:dyDescent="0.25">
      <c r="A53" s="171" t="s">
        <v>274</v>
      </c>
      <c r="B53" s="172"/>
      <c r="C53" s="172"/>
      <c r="D53" s="172"/>
      <c r="E53" s="172"/>
      <c r="F53" s="172"/>
      <c r="G53" s="172"/>
      <c r="H53" s="173">
        <v>6636643.9800000004</v>
      </c>
      <c r="I53" s="173"/>
      <c r="J53" s="174"/>
      <c r="K53" s="139" t="s">
        <v>529</v>
      </c>
      <c r="L53" s="139">
        <v>0</v>
      </c>
      <c r="M53" s="139">
        <v>0</v>
      </c>
      <c r="N53" s="139">
        <v>0</v>
      </c>
      <c r="O53" s="86">
        <v>0</v>
      </c>
    </row>
    <row r="54" spans="1:17" ht="13.7" customHeight="1" x14ac:dyDescent="0.25">
      <c r="A54" s="167" t="s">
        <v>275</v>
      </c>
      <c r="B54" s="168"/>
      <c r="C54" s="168"/>
      <c r="D54" s="168"/>
      <c r="E54" s="168"/>
      <c r="F54" s="168"/>
      <c r="G54" s="168"/>
      <c r="H54" s="169">
        <v>6636643.9800000004</v>
      </c>
      <c r="I54" s="169"/>
      <c r="J54" s="170"/>
      <c r="K54" s="140" t="s">
        <v>529</v>
      </c>
      <c r="L54" s="140">
        <v>0</v>
      </c>
      <c r="M54" s="140">
        <v>0</v>
      </c>
      <c r="N54" s="144">
        <v>0</v>
      </c>
      <c r="O54" s="145">
        <v>0</v>
      </c>
    </row>
    <row r="55" spans="1:17" ht="22.5" customHeight="1" x14ac:dyDescent="0.25">
      <c r="A55" s="177" t="s">
        <v>314</v>
      </c>
      <c r="B55" s="178"/>
      <c r="C55" s="178"/>
      <c r="D55" s="178"/>
      <c r="E55" s="178"/>
      <c r="F55" s="178"/>
      <c r="G55" s="178"/>
      <c r="H55" s="179">
        <v>447488</v>
      </c>
      <c r="I55" s="179"/>
      <c r="J55" s="180"/>
      <c r="K55" s="9">
        <v>6.3100000000000003E-2</v>
      </c>
      <c r="L55" s="141" t="s">
        <v>315</v>
      </c>
      <c r="M55" s="10">
        <v>0</v>
      </c>
      <c r="N55" s="146">
        <v>0</v>
      </c>
      <c r="O55" s="147"/>
    </row>
    <row r="56" spans="1:17" ht="26.25" customHeight="1" x14ac:dyDescent="0.25">
      <c r="A56" s="177" t="s">
        <v>275</v>
      </c>
      <c r="B56" s="178"/>
      <c r="C56" s="178"/>
      <c r="D56" s="178"/>
      <c r="E56" s="178"/>
      <c r="F56" s="178"/>
      <c r="G56" s="178"/>
      <c r="H56" s="179">
        <f>H54+H55</f>
        <v>7084131.9800000004</v>
      </c>
      <c r="I56" s="179"/>
      <c r="J56" s="179"/>
      <c r="K56" s="142">
        <v>0.99719999999999998</v>
      </c>
      <c r="L56" s="143">
        <v>0</v>
      </c>
      <c r="M56" s="143">
        <v>0</v>
      </c>
      <c r="N56" s="148">
        <v>0</v>
      </c>
      <c r="O56" s="149">
        <v>0</v>
      </c>
    </row>
    <row r="58" spans="1:17" ht="15" customHeight="1" x14ac:dyDescent="0.25">
      <c r="B58" s="175" t="s">
        <v>530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</row>
    <row r="59" spans="1:17" ht="15" customHeight="1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5" customHeight="1" x14ac:dyDescent="0.25">
      <c r="C60" s="70" t="s">
        <v>411</v>
      </c>
      <c r="D60" s="7"/>
      <c r="E60" s="7"/>
      <c r="F60" s="7"/>
      <c r="G60" s="7"/>
      <c r="O60" s="70" t="s">
        <v>412</v>
      </c>
    </row>
    <row r="61" spans="1:17" ht="15" customHeight="1" x14ac:dyDescent="0.25">
      <c r="C61" s="7"/>
      <c r="D61" s="7"/>
      <c r="E61" s="7"/>
      <c r="F61" s="7"/>
      <c r="G61" s="7"/>
      <c r="H61" s="7"/>
      <c r="O61" s="7"/>
    </row>
    <row r="62" spans="1:17" ht="15" customHeight="1" x14ac:dyDescent="0.25">
      <c r="C62" s="70" t="s">
        <v>413</v>
      </c>
      <c r="D62" s="7"/>
      <c r="E62" s="7"/>
      <c r="F62" s="7"/>
      <c r="G62" s="7"/>
      <c r="O62" s="70" t="s">
        <v>15</v>
      </c>
    </row>
  </sheetData>
  <mergeCells count="75">
    <mergeCell ref="B58:Q58"/>
    <mergeCell ref="A55:G55"/>
    <mergeCell ref="H55:J55"/>
    <mergeCell ref="A56:G56"/>
    <mergeCell ref="H56:J56"/>
    <mergeCell ref="A54:G54"/>
    <mergeCell ref="H54:J54"/>
    <mergeCell ref="C46:D46"/>
    <mergeCell ref="C47:D47"/>
    <mergeCell ref="C48:D48"/>
    <mergeCell ref="C49:D49"/>
    <mergeCell ref="C50:D50"/>
    <mergeCell ref="C51:D51"/>
    <mergeCell ref="A53:G53"/>
    <mergeCell ref="H53:J53"/>
    <mergeCell ref="A52:G52"/>
    <mergeCell ref="H52:J5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33:D33"/>
    <mergeCell ref="C24:D24"/>
    <mergeCell ref="C25:D25"/>
    <mergeCell ref="C26:D26"/>
    <mergeCell ref="C27:D27"/>
    <mergeCell ref="C29:D29"/>
    <mergeCell ref="C30:D30"/>
    <mergeCell ref="C28:D28"/>
    <mergeCell ref="C31:D31"/>
    <mergeCell ref="C32:D32"/>
    <mergeCell ref="C23:D23"/>
    <mergeCell ref="A12:O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11:D11"/>
    <mergeCell ref="A5:C5"/>
    <mergeCell ref="D5:J5"/>
    <mergeCell ref="K5:O5"/>
    <mergeCell ref="A6:C6"/>
    <mergeCell ref="D6:J6"/>
    <mergeCell ref="K6:O6"/>
    <mergeCell ref="A7:C7"/>
    <mergeCell ref="D7:J7"/>
    <mergeCell ref="K7:O7"/>
    <mergeCell ref="A8:O8"/>
    <mergeCell ref="C10:D10"/>
    <mergeCell ref="A3:C3"/>
    <mergeCell ref="D3:J3"/>
    <mergeCell ref="K3:O3"/>
    <mergeCell ref="A4:C4"/>
    <mergeCell ref="D4:J4"/>
    <mergeCell ref="K4:O4"/>
    <mergeCell ref="A1:C1"/>
    <mergeCell ref="D1:J1"/>
    <mergeCell ref="K1:O1"/>
    <mergeCell ref="A2:C2"/>
    <mergeCell ref="D2:J2"/>
    <mergeCell ref="K2:O2"/>
  </mergeCells>
  <pageMargins left="0.38" right="0.38" top="0.38" bottom="0.38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E3816-185D-4E86-95E1-B693B76745E7}">
  <sheetPr>
    <pageSetUpPr fitToPage="1"/>
  </sheetPr>
  <dimension ref="A1:O29"/>
  <sheetViews>
    <sheetView tabSelected="1" zoomScaleNormal="100" workbookViewId="0">
      <selection activeCell="T12" sqref="T12"/>
    </sheetView>
  </sheetViews>
  <sheetFormatPr defaultColWidth="9.140625" defaultRowHeight="15" x14ac:dyDescent="0.25"/>
  <cols>
    <col min="1" max="1" width="17.5703125" style="41" customWidth="1"/>
    <col min="2" max="3" width="15.42578125" style="41" customWidth="1"/>
    <col min="4" max="4" width="13.140625" style="41" customWidth="1"/>
    <col min="5" max="5" width="13.7109375" style="41" customWidth="1"/>
    <col min="6" max="6" width="15.5703125" style="41" customWidth="1"/>
    <col min="7" max="7" width="10.85546875" style="41" customWidth="1"/>
    <col min="8" max="8" width="13.42578125" style="41" customWidth="1"/>
    <col min="9" max="9" width="14.28515625" style="41" customWidth="1"/>
    <col min="10" max="10" width="10.85546875" style="41" customWidth="1"/>
    <col min="11" max="11" width="14.140625" style="41" customWidth="1"/>
    <col min="12" max="12" width="15.140625" style="41" customWidth="1"/>
    <col min="13" max="13" width="12.85546875" style="41" customWidth="1"/>
    <col min="14" max="14" width="9.42578125" style="41" customWidth="1"/>
    <col min="15" max="15" width="11.7109375" style="41" bestFit="1" customWidth="1"/>
    <col min="16" max="16384" width="9.140625" style="41"/>
  </cols>
  <sheetData>
    <row r="1" spans="1:15" ht="27.6" customHeight="1" x14ac:dyDescent="0.2">
      <c r="A1" s="39" t="s">
        <v>276</v>
      </c>
      <c r="B1" s="40" t="s">
        <v>277</v>
      </c>
      <c r="C1" s="40"/>
      <c r="D1" s="40"/>
    </row>
    <row r="2" spans="1:15" x14ac:dyDescent="0.25">
      <c r="A2" s="39" t="s">
        <v>278</v>
      </c>
      <c r="B2" s="181" t="s">
        <v>13</v>
      </c>
      <c r="C2" s="181"/>
      <c r="D2" s="181"/>
      <c r="F2" s="42"/>
      <c r="K2" s="43"/>
      <c r="N2" s="44" t="s">
        <v>316</v>
      </c>
    </row>
    <row r="3" spans="1:15" ht="22.5" customHeight="1" x14ac:dyDescent="0.2">
      <c r="A3" s="39" t="s">
        <v>279</v>
      </c>
      <c r="B3" s="45" t="s">
        <v>280</v>
      </c>
      <c r="C3" s="45"/>
      <c r="D3" s="45"/>
    </row>
    <row r="4" spans="1:15" ht="21.95" customHeight="1" x14ac:dyDescent="0.25">
      <c r="A4" s="39" t="s">
        <v>281</v>
      </c>
      <c r="B4" s="45" t="s">
        <v>36</v>
      </c>
      <c r="C4" s="45"/>
      <c r="D4" s="45"/>
      <c r="I4" s="43"/>
    </row>
    <row r="5" spans="1:15" ht="22.5" x14ac:dyDescent="0.2">
      <c r="A5" s="39" t="s">
        <v>282</v>
      </c>
      <c r="B5" s="46">
        <v>4200030730007</v>
      </c>
      <c r="C5" s="47"/>
      <c r="D5" s="47"/>
      <c r="H5" s="42"/>
    </row>
    <row r="6" spans="1:15" x14ac:dyDescent="0.2">
      <c r="A6" s="39" t="s">
        <v>283</v>
      </c>
      <c r="B6" s="48">
        <v>4209079830004</v>
      </c>
      <c r="C6" s="49"/>
      <c r="D6" s="49"/>
    </row>
    <row r="8" spans="1:15" s="52" customFormat="1" ht="15" customHeight="1" x14ac:dyDescent="0.25">
      <c r="A8" s="50" t="s">
        <v>508</v>
      </c>
      <c r="B8" s="51"/>
      <c r="C8" s="50"/>
      <c r="D8" s="51"/>
      <c r="E8" s="51"/>
      <c r="F8" s="51"/>
      <c r="G8" s="51"/>
      <c r="H8" s="51"/>
      <c r="I8" s="51"/>
      <c r="J8" s="51"/>
      <c r="K8" s="51"/>
      <c r="L8" s="51"/>
    </row>
    <row r="9" spans="1:15" ht="45" x14ac:dyDescent="0.25">
      <c r="A9" s="64" t="s">
        <v>284</v>
      </c>
      <c r="B9" s="182" t="s">
        <v>317</v>
      </c>
      <c r="C9" s="183"/>
      <c r="D9" s="183"/>
      <c r="E9" s="183"/>
      <c r="F9" s="184"/>
      <c r="G9" s="185" t="s">
        <v>318</v>
      </c>
      <c r="H9" s="186"/>
      <c r="I9" s="186"/>
      <c r="J9" s="186"/>
      <c r="K9" s="186"/>
      <c r="L9" s="65" t="s">
        <v>319</v>
      </c>
      <c r="M9" s="65" t="s">
        <v>285</v>
      </c>
      <c r="N9" s="65" t="s">
        <v>320</v>
      </c>
    </row>
    <row r="10" spans="1:15" ht="60" x14ac:dyDescent="0.25">
      <c r="A10" s="66"/>
      <c r="B10" s="67" t="s">
        <v>286</v>
      </c>
      <c r="C10" s="67" t="s">
        <v>287</v>
      </c>
      <c r="D10" s="67" t="s">
        <v>288</v>
      </c>
      <c r="E10" s="67" t="s">
        <v>289</v>
      </c>
      <c r="F10" s="67" t="s">
        <v>290</v>
      </c>
      <c r="G10" s="68" t="s">
        <v>291</v>
      </c>
      <c r="H10" s="68" t="s">
        <v>292</v>
      </c>
      <c r="I10" s="68" t="s">
        <v>293</v>
      </c>
      <c r="J10" s="68" t="s">
        <v>294</v>
      </c>
      <c r="K10" s="67" t="s">
        <v>290</v>
      </c>
      <c r="L10" s="66"/>
      <c r="M10" s="66"/>
      <c r="N10" s="66"/>
    </row>
    <row r="11" spans="1:15" ht="30" x14ac:dyDescent="0.25">
      <c r="A11" s="56">
        <v>1</v>
      </c>
      <c r="B11" s="56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69" t="s">
        <v>321</v>
      </c>
      <c r="M11" s="69">
        <v>13</v>
      </c>
      <c r="N11" s="69" t="s">
        <v>322</v>
      </c>
    </row>
    <row r="12" spans="1:15" x14ac:dyDescent="0.25">
      <c r="A12" s="120" t="s">
        <v>496</v>
      </c>
      <c r="B12" s="11">
        <v>24511.58</v>
      </c>
      <c r="C12" s="121">
        <v>7631160.8600000003</v>
      </c>
      <c r="D12" s="11">
        <v>11095.16</v>
      </c>
      <c r="E12" s="11">
        <v>447804</v>
      </c>
      <c r="F12" s="122">
        <v>8114571.6100000003</v>
      </c>
      <c r="G12" s="11">
        <v>0</v>
      </c>
      <c r="H12" s="11">
        <v>23939.47</v>
      </c>
      <c r="I12" s="11">
        <v>181903.79</v>
      </c>
      <c r="J12" s="11">
        <v>0</v>
      </c>
      <c r="K12" s="53">
        <f>G12+H12+I12+J12</f>
        <v>205843.26</v>
      </c>
      <c r="L12" s="54">
        <f>F12-K12</f>
        <v>7908728.3500000006</v>
      </c>
      <c r="M12" s="55">
        <v>3610331</v>
      </c>
      <c r="N12" s="53">
        <f>L12/M12</f>
        <v>2.1905826224797673</v>
      </c>
      <c r="O12" s="150"/>
    </row>
    <row r="13" spans="1:15" x14ac:dyDescent="0.25">
      <c r="A13" s="120" t="s">
        <v>497</v>
      </c>
      <c r="B13" s="11">
        <v>33867.230000000003</v>
      </c>
      <c r="C13" s="121">
        <v>7363968.6900000004</v>
      </c>
      <c r="D13" s="11">
        <v>2407.14</v>
      </c>
      <c r="E13" s="11">
        <v>447804</v>
      </c>
      <c r="F13" s="74">
        <f t="shared" ref="F13:F14" si="0">B13+C13+D13+E13</f>
        <v>7848047.0600000005</v>
      </c>
      <c r="G13" s="11">
        <v>6.46</v>
      </c>
      <c r="H13" s="11">
        <v>26511.23</v>
      </c>
      <c r="I13" s="11">
        <v>191967.97</v>
      </c>
      <c r="J13" s="11">
        <v>0</v>
      </c>
      <c r="K13" s="53">
        <f t="shared" ref="K13:K25" si="1">G13+H13+I13+J13</f>
        <v>218485.66</v>
      </c>
      <c r="L13" s="54">
        <f t="shared" ref="L13:L24" si="2">F13-K13</f>
        <v>7629561.4000000004</v>
      </c>
      <c r="M13" s="55">
        <v>3610331</v>
      </c>
      <c r="N13" s="53">
        <f t="shared" ref="N13:N25" si="3">L13/M13</f>
        <v>2.1132581472446712</v>
      </c>
    </row>
    <row r="14" spans="1:15" x14ac:dyDescent="0.25">
      <c r="A14" s="120" t="s">
        <v>498</v>
      </c>
      <c r="B14" s="11">
        <v>30709.51</v>
      </c>
      <c r="C14" s="121">
        <v>7291093.6500000004</v>
      </c>
      <c r="D14" s="11">
        <v>2754.68</v>
      </c>
      <c r="E14" s="11">
        <v>447793.81</v>
      </c>
      <c r="F14" s="74">
        <f t="shared" si="0"/>
        <v>7772351.6499999994</v>
      </c>
      <c r="G14" s="11">
        <v>0.32</v>
      </c>
      <c r="H14" s="11">
        <v>34557.24</v>
      </c>
      <c r="I14" s="11">
        <v>201610.77</v>
      </c>
      <c r="J14" s="11">
        <v>0</v>
      </c>
      <c r="K14" s="53">
        <f t="shared" si="1"/>
        <v>236168.33</v>
      </c>
      <c r="L14" s="54">
        <v>7536183.3099999996</v>
      </c>
      <c r="M14" s="55">
        <v>3610331</v>
      </c>
      <c r="N14" s="53">
        <f t="shared" si="3"/>
        <v>2.0873940117955945</v>
      </c>
    </row>
    <row r="15" spans="1:15" x14ac:dyDescent="0.25">
      <c r="A15" s="120" t="s">
        <v>499</v>
      </c>
      <c r="B15" s="11">
        <v>46773.09</v>
      </c>
      <c r="C15" s="121">
        <v>6980988.2800000003</v>
      </c>
      <c r="D15" s="11">
        <v>17241.13</v>
      </c>
      <c r="E15" s="11">
        <v>447488</v>
      </c>
      <c r="F15" s="74">
        <v>7492490.5</v>
      </c>
      <c r="G15" s="11">
        <v>101.42</v>
      </c>
      <c r="H15" s="11">
        <v>32422.54</v>
      </c>
      <c r="I15" s="11">
        <v>145006.23000000001</v>
      </c>
      <c r="J15" s="11">
        <v>0</v>
      </c>
      <c r="K15" s="53">
        <f t="shared" si="1"/>
        <v>177530.19</v>
      </c>
      <c r="L15" s="54">
        <f t="shared" si="2"/>
        <v>7314960.3099999996</v>
      </c>
      <c r="M15" s="55">
        <v>3610331</v>
      </c>
      <c r="N15" s="53">
        <f t="shared" si="3"/>
        <v>2.026119020665972</v>
      </c>
      <c r="O15" s="150"/>
    </row>
    <row r="16" spans="1:15" x14ac:dyDescent="0.25">
      <c r="A16" s="120" t="s">
        <v>500</v>
      </c>
      <c r="B16" s="11">
        <v>124344.29</v>
      </c>
      <c r="C16" s="121">
        <v>6884830.5199999996</v>
      </c>
      <c r="D16" s="11">
        <v>17927.419999999998</v>
      </c>
      <c r="E16" s="11">
        <v>447488</v>
      </c>
      <c r="F16" s="74">
        <v>7715269.9100000001</v>
      </c>
      <c r="G16" s="11">
        <v>21107.31</v>
      </c>
      <c r="H16" s="11">
        <v>25020.61</v>
      </c>
      <c r="I16" s="11">
        <v>84480.17</v>
      </c>
      <c r="J16" s="11">
        <v>0</v>
      </c>
      <c r="K16" s="53">
        <f t="shared" si="1"/>
        <v>130608.09</v>
      </c>
      <c r="L16" s="54">
        <v>7584661.8200000003</v>
      </c>
      <c r="M16" s="55">
        <v>3610331</v>
      </c>
      <c r="N16" s="53">
        <f t="shared" si="3"/>
        <v>2.1008217307498955</v>
      </c>
      <c r="O16" s="150"/>
    </row>
    <row r="17" spans="1:15" x14ac:dyDescent="0.25">
      <c r="A17" s="120" t="s">
        <v>501</v>
      </c>
      <c r="B17" s="11">
        <v>69711.899999999994</v>
      </c>
      <c r="C17" s="121">
        <v>7365581.3200000003</v>
      </c>
      <c r="D17" s="11">
        <v>7934.68</v>
      </c>
      <c r="E17" s="11">
        <v>447488</v>
      </c>
      <c r="F17" s="74">
        <v>7890715.9000000004</v>
      </c>
      <c r="G17" s="11">
        <v>11.31</v>
      </c>
      <c r="H17" s="11">
        <v>27728.61</v>
      </c>
      <c r="I17" s="11">
        <v>92518.24</v>
      </c>
      <c r="J17" s="11">
        <v>0</v>
      </c>
      <c r="K17" s="53">
        <f t="shared" si="1"/>
        <v>120258.16</v>
      </c>
      <c r="L17" s="54">
        <v>7770457.7300000004</v>
      </c>
      <c r="M17" s="55">
        <v>3610331</v>
      </c>
      <c r="N17" s="53">
        <f t="shared" si="3"/>
        <v>2.152284023265457</v>
      </c>
      <c r="O17" s="150"/>
    </row>
    <row r="18" spans="1:15" x14ac:dyDescent="0.25">
      <c r="A18" s="120" t="s">
        <v>502</v>
      </c>
      <c r="B18" s="11">
        <v>68590.710000000006</v>
      </c>
      <c r="C18" s="121">
        <v>7105845.4199999999</v>
      </c>
      <c r="D18" s="11">
        <v>8230.65</v>
      </c>
      <c r="E18" s="11">
        <v>447488</v>
      </c>
      <c r="F18" s="74">
        <v>7630154.7800000003</v>
      </c>
      <c r="G18" s="11">
        <v>0</v>
      </c>
      <c r="H18" s="11">
        <v>24575.4</v>
      </c>
      <c r="I18" s="11">
        <v>102133.25</v>
      </c>
      <c r="J18" s="11">
        <v>0</v>
      </c>
      <c r="K18" s="53">
        <f t="shared" si="1"/>
        <v>126708.65</v>
      </c>
      <c r="L18" s="54">
        <f t="shared" si="2"/>
        <v>7503446.1299999999</v>
      </c>
      <c r="M18" s="55">
        <v>3610331</v>
      </c>
      <c r="N18" s="53">
        <f t="shared" si="3"/>
        <v>2.0783263722910723</v>
      </c>
    </row>
    <row r="19" spans="1:15" x14ac:dyDescent="0.25">
      <c r="A19" s="120" t="s">
        <v>503</v>
      </c>
      <c r="B19" s="11">
        <v>75046.929999999993</v>
      </c>
      <c r="C19" s="121">
        <v>7065004.8899999997</v>
      </c>
      <c r="D19" s="11">
        <v>11475.48</v>
      </c>
      <c r="E19" s="11">
        <v>447488</v>
      </c>
      <c r="F19" s="74">
        <v>7599015.29</v>
      </c>
      <c r="G19" s="11">
        <v>24.53</v>
      </c>
      <c r="H19" s="11">
        <v>20397.39</v>
      </c>
      <c r="I19" s="11">
        <v>111616.47</v>
      </c>
      <c r="J19" s="11">
        <v>0</v>
      </c>
      <c r="K19" s="53">
        <f t="shared" si="1"/>
        <v>132038.39000000001</v>
      </c>
      <c r="L19" s="54">
        <f t="shared" si="2"/>
        <v>7466976.9000000004</v>
      </c>
      <c r="M19" s="55">
        <v>3610331</v>
      </c>
      <c r="N19" s="53">
        <f t="shared" si="3"/>
        <v>2.0682250187032714</v>
      </c>
    </row>
    <row r="20" spans="1:15" x14ac:dyDescent="0.25">
      <c r="A20" s="120" t="s">
        <v>504</v>
      </c>
      <c r="B20" s="11">
        <v>100289.02</v>
      </c>
      <c r="C20" s="121">
        <v>6948925.8899999997</v>
      </c>
      <c r="D20" s="11">
        <v>18227.34</v>
      </c>
      <c r="E20" s="11">
        <v>447488</v>
      </c>
      <c r="F20" s="74">
        <v>7514930.2400000002</v>
      </c>
      <c r="G20" s="11">
        <v>91.26</v>
      </c>
      <c r="H20" s="11">
        <v>20154.57</v>
      </c>
      <c r="I20" s="11">
        <v>115035.86</v>
      </c>
      <c r="J20" s="11">
        <v>0</v>
      </c>
      <c r="K20" s="53">
        <f t="shared" si="1"/>
        <v>135281.69</v>
      </c>
      <c r="L20" s="54">
        <f t="shared" si="2"/>
        <v>7379648.5499999998</v>
      </c>
      <c r="M20" s="55">
        <v>3610331</v>
      </c>
      <c r="N20" s="53">
        <f t="shared" si="3"/>
        <v>2.0440365578668547</v>
      </c>
    </row>
    <row r="21" spans="1:15" x14ac:dyDescent="0.25">
      <c r="A21" s="120" t="s">
        <v>505</v>
      </c>
      <c r="B21" s="11">
        <v>97043.520000000004</v>
      </c>
      <c r="C21" s="121">
        <v>6815117.2000000002</v>
      </c>
      <c r="D21" s="11">
        <v>13107.95</v>
      </c>
      <c r="E21" s="11">
        <v>447488</v>
      </c>
      <c r="F21" s="74">
        <v>7372756.6699999999</v>
      </c>
      <c r="G21" s="11">
        <v>11.44</v>
      </c>
      <c r="H21" s="11">
        <v>16780.25</v>
      </c>
      <c r="I21" s="11">
        <v>52770</v>
      </c>
      <c r="J21" s="11">
        <v>0</v>
      </c>
      <c r="K21" s="53">
        <f t="shared" si="1"/>
        <v>69561.69</v>
      </c>
      <c r="L21" s="54">
        <v>7303194.9900000002</v>
      </c>
      <c r="M21" s="55">
        <v>3610331</v>
      </c>
      <c r="N21" s="53">
        <f t="shared" si="3"/>
        <v>2.0228602280511123</v>
      </c>
    </row>
    <row r="22" spans="1:15" x14ac:dyDescent="0.25">
      <c r="A22" s="120" t="s">
        <v>506</v>
      </c>
      <c r="B22" s="11">
        <v>96792.65</v>
      </c>
      <c r="C22" s="121">
        <v>6694957.0700000003</v>
      </c>
      <c r="D22" s="11">
        <v>13545</v>
      </c>
      <c r="E22" s="11">
        <v>447488</v>
      </c>
      <c r="F22" s="74">
        <v>7252782.7199999997</v>
      </c>
      <c r="G22" s="11">
        <v>0</v>
      </c>
      <c r="H22" s="11">
        <v>19887.349999999999</v>
      </c>
      <c r="I22" s="11">
        <v>61895.25</v>
      </c>
      <c r="J22" s="11">
        <v>0</v>
      </c>
      <c r="K22" s="53">
        <f t="shared" si="1"/>
        <v>81782.600000000006</v>
      </c>
      <c r="L22" s="54">
        <v>7171000.1299999999</v>
      </c>
      <c r="M22" s="55">
        <v>3610331</v>
      </c>
      <c r="N22" s="53">
        <f t="shared" si="3"/>
        <v>1.9862445105448781</v>
      </c>
    </row>
    <row r="23" spans="1:15" x14ac:dyDescent="0.25">
      <c r="A23" s="120" t="s">
        <v>507</v>
      </c>
      <c r="B23" s="11">
        <v>81594.490000000005</v>
      </c>
      <c r="C23" s="121">
        <v>6709820.1299999999</v>
      </c>
      <c r="D23" s="11">
        <v>14937.1</v>
      </c>
      <c r="E23" s="11">
        <v>447488</v>
      </c>
      <c r="F23" s="74">
        <f>B23+C23+D23+E23</f>
        <v>7253839.7199999997</v>
      </c>
      <c r="G23" s="11">
        <v>0</v>
      </c>
      <c r="H23" s="11">
        <v>15234.64</v>
      </c>
      <c r="I23" s="11">
        <v>70827.199999999997</v>
      </c>
      <c r="J23" s="11">
        <v>0</v>
      </c>
      <c r="K23" s="53">
        <f t="shared" si="1"/>
        <v>86061.84</v>
      </c>
      <c r="L23" s="54">
        <f t="shared" si="2"/>
        <v>7167777.8799999999</v>
      </c>
      <c r="M23" s="55">
        <v>3610331</v>
      </c>
      <c r="N23" s="53">
        <f t="shared" si="3"/>
        <v>1.9853520023510309</v>
      </c>
    </row>
    <row r="24" spans="1:15" x14ac:dyDescent="0.25">
      <c r="A24" s="123" t="s">
        <v>333</v>
      </c>
      <c r="B24" s="124">
        <f t="shared" ref="B24:F24" si="4">SUM(B12:B23)</f>
        <v>849274.92</v>
      </c>
      <c r="C24" s="124">
        <f t="shared" si="4"/>
        <v>84857293.919999987</v>
      </c>
      <c r="D24" s="124">
        <f t="shared" si="4"/>
        <v>138883.72999999998</v>
      </c>
      <c r="E24" s="124">
        <f t="shared" si="4"/>
        <v>5370793.8100000005</v>
      </c>
      <c r="F24" s="124">
        <f t="shared" si="4"/>
        <v>91456926.049999997</v>
      </c>
      <c r="G24" s="11">
        <f>SUM(G12:G23)</f>
        <v>21354.05</v>
      </c>
      <c r="H24" s="11">
        <f>SUM(H12:H23)</f>
        <v>287209.3</v>
      </c>
      <c r="I24" s="11">
        <f>SUM(I12:I23)</f>
        <v>1411765.2000000002</v>
      </c>
      <c r="J24" s="11">
        <f>SUM(J12:J23)</f>
        <v>0</v>
      </c>
      <c r="K24" s="53">
        <f t="shared" si="1"/>
        <v>1720328.5500000003</v>
      </c>
      <c r="L24" s="54">
        <f t="shared" si="2"/>
        <v>89736597.5</v>
      </c>
      <c r="M24" s="55">
        <f>SUM(M12:M23)</f>
        <v>43323972</v>
      </c>
      <c r="N24" s="53">
        <f t="shared" si="3"/>
        <v>2.0712920205007981</v>
      </c>
    </row>
    <row r="25" spans="1:15" x14ac:dyDescent="0.25">
      <c r="A25" s="123" t="s">
        <v>415</v>
      </c>
      <c r="B25" s="124">
        <f t="shared" ref="B25:I25" si="5">B24/12</f>
        <v>70772.91</v>
      </c>
      <c r="C25" s="75">
        <f t="shared" si="5"/>
        <v>7071441.1599999992</v>
      </c>
      <c r="D25" s="11">
        <f t="shared" si="5"/>
        <v>11573.644166666665</v>
      </c>
      <c r="E25" s="75">
        <f t="shared" si="5"/>
        <v>447566.15083333338</v>
      </c>
      <c r="F25" s="73">
        <f t="shared" si="5"/>
        <v>7621410.5041666664</v>
      </c>
      <c r="G25" s="11">
        <f t="shared" si="5"/>
        <v>1779.5041666666666</v>
      </c>
      <c r="H25" s="11">
        <f t="shared" si="5"/>
        <v>23934.108333333334</v>
      </c>
      <c r="I25" s="11">
        <f t="shared" si="5"/>
        <v>117647.10000000002</v>
      </c>
      <c r="J25" s="11">
        <v>0</v>
      </c>
      <c r="K25" s="53">
        <f t="shared" si="1"/>
        <v>143360.71250000002</v>
      </c>
      <c r="L25" s="54">
        <f>AVERAGE(L12:L23)</f>
        <v>7478049.7916666651</v>
      </c>
      <c r="M25" s="55">
        <f>M24/12</f>
        <v>3610331</v>
      </c>
      <c r="N25" s="53">
        <f t="shared" si="3"/>
        <v>2.0712920205007976</v>
      </c>
    </row>
    <row r="27" spans="1:15" x14ac:dyDescent="0.25">
      <c r="A27" s="70" t="s">
        <v>411</v>
      </c>
      <c r="B27" s="7"/>
      <c r="C27" s="7"/>
      <c r="D27" s="7"/>
      <c r="E27" s="7"/>
      <c r="M27" s="70" t="s">
        <v>412</v>
      </c>
    </row>
    <row r="28" spans="1:15" x14ac:dyDescent="0.25">
      <c r="A28" s="7"/>
      <c r="B28" s="7"/>
      <c r="C28" s="7"/>
      <c r="D28" s="7"/>
      <c r="E28" s="7"/>
      <c r="M28" s="7"/>
    </row>
    <row r="29" spans="1:15" x14ac:dyDescent="0.25">
      <c r="A29" s="70" t="s">
        <v>413</v>
      </c>
      <c r="B29" s="7"/>
      <c r="C29" s="7"/>
      <c r="D29" s="7"/>
      <c r="E29" s="7"/>
      <c r="M29" s="70" t="s">
        <v>15</v>
      </c>
    </row>
  </sheetData>
  <mergeCells count="3">
    <mergeCell ref="B2:D2"/>
    <mergeCell ref="B9:F9"/>
    <mergeCell ref="G9:K9"/>
  </mergeCells>
  <pageMargins left="0.70866141732283472" right="0.70866141732283472" top="0.74803149606299213" bottom="0.74803149606299213" header="0.31496062992125984" footer="0.31496062992125984"/>
  <pageSetup paperSize="9" scale="68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E6D6-1AB8-4E22-87F3-8028175DC1C5}">
  <sheetPr>
    <pageSetUpPr fitToPage="1"/>
  </sheetPr>
  <dimension ref="A1:G32"/>
  <sheetViews>
    <sheetView topLeftCell="A4" workbookViewId="0">
      <selection activeCell="F18" sqref="F18"/>
    </sheetView>
  </sheetViews>
  <sheetFormatPr defaultColWidth="9.140625" defaultRowHeight="15" x14ac:dyDescent="0.25"/>
  <cols>
    <col min="1" max="1" width="10.42578125" style="89" customWidth="1"/>
    <col min="2" max="2" width="13.140625" style="89" customWidth="1"/>
    <col min="3" max="3" width="26.140625" style="89" customWidth="1"/>
    <col min="4" max="4" width="2.5703125" style="89" customWidth="1"/>
    <col min="5" max="5" width="17.28515625" style="89" customWidth="1"/>
    <col min="6" max="6" width="16.7109375" style="89" customWidth="1"/>
    <col min="7" max="16384" width="9.140625" style="89"/>
  </cols>
  <sheetData>
    <row r="1" spans="1:7" ht="13.7" customHeight="1" x14ac:dyDescent="0.25">
      <c r="A1" s="201" t="s">
        <v>32</v>
      </c>
      <c r="B1" s="201"/>
      <c r="C1" s="209" t="s">
        <v>362</v>
      </c>
      <c r="D1" s="209"/>
      <c r="E1" s="209"/>
      <c r="F1" s="209"/>
      <c r="G1" s="89" t="s">
        <v>363</v>
      </c>
    </row>
    <row r="2" spans="1:7" ht="13.7" customHeight="1" x14ac:dyDescent="0.25">
      <c r="A2" s="201" t="s">
        <v>34</v>
      </c>
      <c r="B2" s="201"/>
      <c r="C2" s="210" t="s">
        <v>13</v>
      </c>
      <c r="D2" s="210"/>
      <c r="E2" s="210"/>
      <c r="F2" s="210"/>
    </row>
    <row r="3" spans="1:7" ht="13.7" customHeight="1" x14ac:dyDescent="0.25">
      <c r="A3" s="201" t="s">
        <v>35</v>
      </c>
      <c r="B3" s="201"/>
      <c r="C3" s="207" t="s">
        <v>364</v>
      </c>
      <c r="D3" s="207"/>
      <c r="E3" s="207"/>
      <c r="F3" s="207"/>
    </row>
    <row r="4" spans="1:7" ht="13.7" customHeight="1" x14ac:dyDescent="0.25">
      <c r="A4" s="201" t="s">
        <v>281</v>
      </c>
      <c r="B4" s="201"/>
      <c r="C4" s="207" t="s">
        <v>36</v>
      </c>
      <c r="D4" s="207"/>
      <c r="E4" s="207"/>
      <c r="F4" s="207"/>
    </row>
    <row r="5" spans="1:7" ht="13.7" customHeight="1" x14ac:dyDescent="0.25">
      <c r="A5" s="201" t="s">
        <v>37</v>
      </c>
      <c r="B5" s="201"/>
      <c r="C5" s="208">
        <v>4200030730007</v>
      </c>
      <c r="D5" s="208"/>
      <c r="E5" s="208"/>
      <c r="F5" s="208"/>
    </row>
    <row r="6" spans="1:7" ht="13.7" customHeight="1" x14ac:dyDescent="0.25">
      <c r="A6" s="201" t="s">
        <v>38</v>
      </c>
      <c r="B6" s="201"/>
      <c r="C6" s="208">
        <v>4209079830004</v>
      </c>
      <c r="D6" s="208"/>
      <c r="E6" s="208"/>
      <c r="F6" s="208"/>
    </row>
    <row r="7" spans="1:7" ht="13.7" customHeight="1" x14ac:dyDescent="0.25">
      <c r="A7" s="201" t="s">
        <v>33</v>
      </c>
      <c r="B7" s="201"/>
      <c r="C7" s="202" t="s">
        <v>33</v>
      </c>
      <c r="D7" s="202"/>
      <c r="E7" s="202"/>
      <c r="F7" s="90" t="s">
        <v>33</v>
      </c>
    </row>
    <row r="8" spans="1:7" ht="13.7" customHeight="1" x14ac:dyDescent="0.25">
      <c r="A8" s="203" t="s">
        <v>365</v>
      </c>
      <c r="B8" s="203"/>
      <c r="C8" s="203"/>
      <c r="D8" s="203"/>
      <c r="E8" s="203"/>
      <c r="F8" s="203"/>
    </row>
    <row r="9" spans="1:7" ht="13.7" customHeight="1" x14ac:dyDescent="0.25">
      <c r="A9" s="204" t="s">
        <v>509</v>
      </c>
      <c r="B9" s="204"/>
      <c r="C9" s="204"/>
      <c r="D9" s="204"/>
      <c r="E9" s="204"/>
      <c r="F9" s="204"/>
    </row>
    <row r="10" spans="1:7" ht="13.7" customHeight="1" x14ac:dyDescent="0.25"/>
    <row r="11" spans="1:7" ht="27.75" customHeight="1" x14ac:dyDescent="0.25">
      <c r="A11" s="92" t="s">
        <v>366</v>
      </c>
      <c r="B11" s="205" t="s">
        <v>0</v>
      </c>
      <c r="C11" s="206"/>
      <c r="D11" s="205" t="s">
        <v>367</v>
      </c>
      <c r="E11" s="206"/>
      <c r="F11" s="92" t="s">
        <v>368</v>
      </c>
    </row>
    <row r="12" spans="1:7" ht="13.7" customHeight="1" x14ac:dyDescent="0.25">
      <c r="A12" s="97" t="s">
        <v>49</v>
      </c>
      <c r="B12" s="197" t="s">
        <v>369</v>
      </c>
      <c r="C12" s="198"/>
      <c r="D12" s="199">
        <v>6636643.9800000004</v>
      </c>
      <c r="E12" s="200"/>
      <c r="F12" s="98">
        <f>D12/D19*100</f>
        <v>92.511802965434029</v>
      </c>
    </row>
    <row r="13" spans="1:7" ht="13.7" customHeight="1" x14ac:dyDescent="0.25">
      <c r="A13" s="97" t="s">
        <v>50</v>
      </c>
      <c r="B13" s="197" t="s">
        <v>370</v>
      </c>
      <c r="C13" s="198"/>
      <c r="D13" s="199">
        <v>0</v>
      </c>
      <c r="E13" s="200"/>
      <c r="F13" s="98">
        <v>0</v>
      </c>
    </row>
    <row r="14" spans="1:7" ht="13.7" customHeight="1" x14ac:dyDescent="0.25">
      <c r="A14" s="97" t="s">
        <v>51</v>
      </c>
      <c r="B14" s="197" t="s">
        <v>371</v>
      </c>
      <c r="C14" s="198"/>
      <c r="D14" s="199">
        <v>0</v>
      </c>
      <c r="E14" s="200"/>
      <c r="F14" s="98">
        <v>0</v>
      </c>
    </row>
    <row r="15" spans="1:7" ht="13.7" customHeight="1" x14ac:dyDescent="0.25">
      <c r="A15" s="97" t="s">
        <v>52</v>
      </c>
      <c r="B15" s="197" t="s">
        <v>372</v>
      </c>
      <c r="C15" s="198"/>
      <c r="D15" s="199">
        <v>0</v>
      </c>
      <c r="E15" s="200"/>
      <c r="F15" s="98">
        <v>0</v>
      </c>
    </row>
    <row r="16" spans="1:7" ht="13.7" customHeight="1" x14ac:dyDescent="0.25">
      <c r="A16" s="97" t="s">
        <v>53</v>
      </c>
      <c r="B16" s="197" t="s">
        <v>373</v>
      </c>
      <c r="C16" s="198"/>
      <c r="D16" s="199">
        <v>73502.89</v>
      </c>
      <c r="E16" s="200"/>
      <c r="F16" s="98">
        <f>D16/D19*100</f>
        <v>1.0245969043332608</v>
      </c>
    </row>
    <row r="17" spans="1:6" ht="13.7" customHeight="1" x14ac:dyDescent="0.25">
      <c r="A17" s="97" t="s">
        <v>81</v>
      </c>
      <c r="B17" s="197" t="s">
        <v>374</v>
      </c>
      <c r="C17" s="198"/>
      <c r="D17" s="199">
        <v>447488</v>
      </c>
      <c r="E17" s="200"/>
      <c r="F17" s="98">
        <f>D17/D19*100</f>
        <v>6.2377794876675212</v>
      </c>
    </row>
    <row r="18" spans="1:6" ht="13.7" customHeight="1" x14ac:dyDescent="0.25">
      <c r="A18" s="97" t="s">
        <v>55</v>
      </c>
      <c r="B18" s="197" t="s">
        <v>375</v>
      </c>
      <c r="C18" s="198"/>
      <c r="D18" s="199">
        <v>16200</v>
      </c>
      <c r="E18" s="200"/>
      <c r="F18" s="98">
        <f>D18/D19*100</f>
        <v>0.22582064256519468</v>
      </c>
    </row>
    <row r="19" spans="1:6" ht="13.7" customHeight="1" x14ac:dyDescent="0.25">
      <c r="A19" s="99" t="s">
        <v>295</v>
      </c>
      <c r="B19" s="187" t="s">
        <v>376</v>
      </c>
      <c r="C19" s="188"/>
      <c r="D19" s="193">
        <f>SUM(D12:D18)</f>
        <v>7173834.8700000001</v>
      </c>
      <c r="E19" s="194"/>
      <c r="F19" s="95">
        <v>1</v>
      </c>
    </row>
    <row r="20" spans="1:6" ht="13.7" customHeight="1" x14ac:dyDescent="0.25">
      <c r="D20" s="94"/>
      <c r="E20" s="94"/>
    </row>
    <row r="21" spans="1:6" ht="13.7" customHeight="1" x14ac:dyDescent="0.25">
      <c r="A21" s="97" t="s">
        <v>296</v>
      </c>
      <c r="B21" s="197" t="s">
        <v>377</v>
      </c>
      <c r="C21" s="198"/>
      <c r="D21" s="199">
        <v>95740.99</v>
      </c>
      <c r="E21" s="200"/>
      <c r="F21" s="98">
        <v>0</v>
      </c>
    </row>
    <row r="22" spans="1:6" ht="13.7" customHeight="1" x14ac:dyDescent="0.25">
      <c r="D22" s="94"/>
      <c r="E22" s="94"/>
    </row>
    <row r="23" spans="1:6" ht="13.7" customHeight="1" x14ac:dyDescent="0.25">
      <c r="A23" s="99" t="s">
        <v>378</v>
      </c>
      <c r="B23" s="187" t="s">
        <v>379</v>
      </c>
      <c r="C23" s="188"/>
      <c r="D23" s="193">
        <f>D19-D21</f>
        <v>7078093.8799999999</v>
      </c>
      <c r="E23" s="194"/>
      <c r="F23" s="100">
        <v>0</v>
      </c>
    </row>
    <row r="24" spans="1:6" ht="13.7" customHeight="1" x14ac:dyDescent="0.25"/>
    <row r="25" spans="1:6" ht="13.7" customHeight="1" x14ac:dyDescent="0.25">
      <c r="A25" s="99" t="s">
        <v>380</v>
      </c>
      <c r="B25" s="187" t="s">
        <v>381</v>
      </c>
      <c r="C25" s="188"/>
      <c r="D25" s="195">
        <v>3610331</v>
      </c>
      <c r="E25" s="196"/>
      <c r="F25" s="100">
        <v>0</v>
      </c>
    </row>
    <row r="26" spans="1:6" ht="21.75" customHeight="1" x14ac:dyDescent="0.25">
      <c r="A26" s="99" t="s">
        <v>382</v>
      </c>
      <c r="B26" s="187" t="s">
        <v>383</v>
      </c>
      <c r="C26" s="188"/>
      <c r="D26" s="189">
        <f>D23/D25</f>
        <v>1.9605110667138277</v>
      </c>
      <c r="E26" s="190"/>
      <c r="F26" s="100">
        <v>0</v>
      </c>
    </row>
    <row r="27" spans="1:6" ht="13.7" customHeight="1" x14ac:dyDescent="0.25">
      <c r="A27" s="99" t="s">
        <v>384</v>
      </c>
      <c r="B27" s="187" t="s">
        <v>385</v>
      </c>
      <c r="C27" s="188"/>
      <c r="D27" s="189">
        <v>0.64</v>
      </c>
      <c r="E27" s="190"/>
      <c r="F27" s="100">
        <v>0</v>
      </c>
    </row>
    <row r="28" spans="1:6" ht="24" customHeight="1" x14ac:dyDescent="0.25"/>
    <row r="29" spans="1:6" ht="11.1" customHeight="1" x14ac:dyDescent="0.25">
      <c r="A29" s="191" t="s">
        <v>416</v>
      </c>
      <c r="B29" s="191"/>
      <c r="C29" s="191"/>
      <c r="D29" s="191"/>
      <c r="E29" s="192" t="s">
        <v>417</v>
      </c>
      <c r="F29" s="192"/>
    </row>
    <row r="31" spans="1:6" x14ac:dyDescent="0.25">
      <c r="A31" s="70" t="s">
        <v>411</v>
      </c>
      <c r="B31" s="7"/>
      <c r="C31" s="7"/>
      <c r="D31" s="7"/>
      <c r="E31" s="7"/>
      <c r="F31" s="70" t="s">
        <v>412</v>
      </c>
    </row>
    <row r="32" spans="1:6" x14ac:dyDescent="0.25">
      <c r="A32" s="70" t="s">
        <v>413</v>
      </c>
      <c r="B32" s="7"/>
      <c r="C32" s="7"/>
      <c r="D32" s="7"/>
      <c r="E32" s="7"/>
      <c r="F32" s="70" t="s">
        <v>15</v>
      </c>
    </row>
  </sheetData>
  <mergeCells count="46">
    <mergeCell ref="A1:B1"/>
    <mergeCell ref="C1:F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E7"/>
    <mergeCell ref="A8:F8"/>
    <mergeCell ref="A9:F9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1:C21"/>
    <mergeCell ref="D21:E21"/>
    <mergeCell ref="B27:C27"/>
    <mergeCell ref="D27:E27"/>
    <mergeCell ref="A29:D29"/>
    <mergeCell ref="E29:F29"/>
    <mergeCell ref="B23:C23"/>
    <mergeCell ref="D23:E23"/>
    <mergeCell ref="B25:C25"/>
    <mergeCell ref="D25:E25"/>
    <mergeCell ref="B26:C26"/>
    <mergeCell ref="D26:E26"/>
  </mergeCells>
  <pageMargins left="0.94488188976377963" right="0.74803149606299213" top="0.74803149606299213" bottom="0.6692913385826772" header="0.51181102362204722" footer="0.5118110236220472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53F2E-DF40-4798-A62E-AC642317050D}">
  <sheetPr>
    <pageSetUpPr fitToPage="1"/>
  </sheetPr>
  <dimension ref="A1:M23"/>
  <sheetViews>
    <sheetView workbookViewId="0">
      <selection activeCell="B15" sqref="B15"/>
    </sheetView>
  </sheetViews>
  <sheetFormatPr defaultColWidth="8.7109375" defaultRowHeight="14.45" customHeight="1" x14ac:dyDescent="0.25"/>
  <cols>
    <col min="1" max="1" width="31.140625" style="7" customWidth="1"/>
    <col min="2" max="2" width="14.7109375" style="7" customWidth="1"/>
    <col min="3" max="3" width="14.85546875" style="7" customWidth="1"/>
    <col min="4" max="4" width="8.85546875" style="7" customWidth="1"/>
    <col min="5" max="5" width="5.7109375" style="7" customWidth="1"/>
    <col min="6" max="6" width="14.7109375" style="7" customWidth="1"/>
    <col min="7" max="7" width="12.85546875" style="7" customWidth="1"/>
    <col min="8" max="12" width="8.7109375" style="7"/>
    <col min="13" max="13" width="12.42578125" style="7" bestFit="1" customWidth="1"/>
    <col min="14" max="16384" width="8.7109375" style="7"/>
  </cols>
  <sheetData>
    <row r="1" spans="1:13" ht="13.7" customHeight="1" x14ac:dyDescent="0.25">
      <c r="A1" s="61" t="s">
        <v>32</v>
      </c>
      <c r="B1" s="209" t="s">
        <v>362</v>
      </c>
      <c r="C1" s="209"/>
      <c r="D1" s="209"/>
      <c r="E1" s="209"/>
      <c r="F1" s="209"/>
      <c r="G1" s="12" t="s">
        <v>386</v>
      </c>
    </row>
    <row r="2" spans="1:13" ht="13.7" customHeight="1" x14ac:dyDescent="0.25">
      <c r="A2" s="61" t="s">
        <v>34</v>
      </c>
      <c r="B2" s="212" t="s">
        <v>13</v>
      </c>
      <c r="C2" s="212"/>
      <c r="D2" s="212"/>
      <c r="E2" s="212"/>
      <c r="F2" s="212"/>
      <c r="G2" s="62" t="s">
        <v>33</v>
      </c>
    </row>
    <row r="3" spans="1:13" ht="13.7" customHeight="1" x14ac:dyDescent="0.25">
      <c r="A3" s="61" t="s">
        <v>35</v>
      </c>
      <c r="B3" s="213" t="s">
        <v>387</v>
      </c>
      <c r="C3" s="213"/>
      <c r="D3" s="213"/>
      <c r="E3" s="213"/>
      <c r="F3" s="213"/>
      <c r="G3" s="62" t="s">
        <v>33</v>
      </c>
    </row>
    <row r="4" spans="1:13" ht="19.5" customHeight="1" x14ac:dyDescent="0.25">
      <c r="A4" s="61" t="s">
        <v>388</v>
      </c>
      <c r="B4" s="213" t="s">
        <v>36</v>
      </c>
      <c r="C4" s="213"/>
      <c r="D4" s="213"/>
      <c r="E4" s="213"/>
      <c r="F4" s="213"/>
      <c r="G4" s="62" t="s">
        <v>33</v>
      </c>
    </row>
    <row r="5" spans="1:13" ht="13.7" customHeight="1" x14ac:dyDescent="0.25">
      <c r="A5" s="61" t="s">
        <v>37</v>
      </c>
      <c r="B5" s="211">
        <v>4200030730007</v>
      </c>
      <c r="C5" s="211"/>
      <c r="D5" s="211"/>
      <c r="E5" s="211"/>
      <c r="F5" s="211"/>
      <c r="G5" s="62" t="s">
        <v>33</v>
      </c>
    </row>
    <row r="6" spans="1:13" ht="13.7" customHeight="1" x14ac:dyDescent="0.25">
      <c r="A6" s="61" t="s">
        <v>38</v>
      </c>
      <c r="B6" s="211">
        <v>4209079830004</v>
      </c>
      <c r="C6" s="211"/>
      <c r="D6" s="211"/>
      <c r="E6" s="211"/>
      <c r="F6" s="211"/>
      <c r="G6" s="62" t="s">
        <v>33</v>
      </c>
    </row>
    <row r="7" spans="1:13" ht="16.5" customHeight="1" x14ac:dyDescent="0.25">
      <c r="A7" s="61" t="s">
        <v>33</v>
      </c>
      <c r="B7" s="213" t="s">
        <v>33</v>
      </c>
      <c r="C7" s="213"/>
      <c r="D7" s="213"/>
      <c r="E7" s="213"/>
      <c r="F7" s="213"/>
      <c r="G7" s="13" t="s">
        <v>33</v>
      </c>
    </row>
    <row r="8" spans="1:13" ht="13.7" customHeight="1" x14ac:dyDescent="0.25">
      <c r="A8" s="216" t="s">
        <v>389</v>
      </c>
      <c r="B8" s="216"/>
      <c r="C8" s="216"/>
      <c r="D8" s="216"/>
      <c r="E8" s="216"/>
      <c r="F8" s="216"/>
      <c r="G8" s="216"/>
      <c r="M8" s="8"/>
    </row>
    <row r="9" spans="1:13" ht="13.7" customHeight="1" x14ac:dyDescent="0.25">
      <c r="A9" s="217" t="s">
        <v>510</v>
      </c>
      <c r="B9" s="217"/>
      <c r="C9" s="217"/>
      <c r="D9" s="217"/>
      <c r="E9" s="217"/>
      <c r="F9" s="217"/>
      <c r="G9" s="217"/>
      <c r="M9" s="8"/>
    </row>
    <row r="10" spans="1:13" ht="13.7" customHeight="1" x14ac:dyDescent="0.25">
      <c r="M10" s="8"/>
    </row>
    <row r="11" spans="1:13" ht="16.5" customHeight="1" x14ac:dyDescent="0.25">
      <c r="A11" s="218" t="s">
        <v>390</v>
      </c>
      <c r="B11" s="218" t="s">
        <v>460</v>
      </c>
      <c r="C11" s="218" t="s">
        <v>391</v>
      </c>
      <c r="D11" s="220" t="s">
        <v>392</v>
      </c>
      <c r="E11" s="221"/>
      <c r="F11" s="221"/>
      <c r="G11" s="222"/>
      <c r="M11" s="8"/>
    </row>
    <row r="12" spans="1:13" ht="16.5" customHeight="1" x14ac:dyDescent="0.25">
      <c r="A12" s="219"/>
      <c r="B12" s="219"/>
      <c r="C12" s="219"/>
      <c r="D12" s="220">
        <v>2020</v>
      </c>
      <c r="E12" s="222"/>
      <c r="F12" s="101">
        <v>2019</v>
      </c>
      <c r="G12" s="101">
        <v>2018</v>
      </c>
      <c r="M12" s="8"/>
    </row>
    <row r="13" spans="1:13" ht="13.7" customHeight="1" x14ac:dyDescent="0.25">
      <c r="A13" s="102" t="s">
        <v>393</v>
      </c>
      <c r="B13" s="103">
        <v>7040758.5199999996</v>
      </c>
      <c r="C13" s="103">
        <v>7009396</v>
      </c>
      <c r="D13" s="223">
        <v>7679380</v>
      </c>
      <c r="E13" s="224"/>
      <c r="F13" s="103">
        <v>8472487</v>
      </c>
      <c r="G13" s="103">
        <v>8845383</v>
      </c>
      <c r="M13" s="8"/>
    </row>
    <row r="14" spans="1:13" ht="13.7" customHeight="1" x14ac:dyDescent="0.25">
      <c r="A14" s="102" t="s">
        <v>394</v>
      </c>
      <c r="B14" s="103">
        <v>8301237</v>
      </c>
      <c r="C14" s="103">
        <v>8368586</v>
      </c>
      <c r="D14" s="223">
        <v>10366591</v>
      </c>
      <c r="E14" s="224"/>
      <c r="F14" s="103">
        <v>11399818</v>
      </c>
      <c r="G14" s="103">
        <v>14024351</v>
      </c>
      <c r="M14" s="8"/>
    </row>
    <row r="15" spans="1:13" ht="13.7" customHeight="1" x14ac:dyDescent="0.25">
      <c r="A15" s="102" t="s">
        <v>395</v>
      </c>
      <c r="B15" s="104">
        <v>0.64</v>
      </c>
      <c r="C15" s="104">
        <v>0.59</v>
      </c>
      <c r="D15" s="225">
        <v>0.73</v>
      </c>
      <c r="E15" s="226"/>
      <c r="F15" s="104">
        <v>0.4</v>
      </c>
      <c r="G15" s="104">
        <v>0.48</v>
      </c>
    </row>
    <row r="16" spans="1:13" ht="13.7" customHeight="1" x14ac:dyDescent="0.25">
      <c r="A16" s="102" t="s">
        <v>396</v>
      </c>
      <c r="B16" s="104">
        <v>0.7</v>
      </c>
      <c r="C16" s="104">
        <v>0.66</v>
      </c>
      <c r="D16" s="225">
        <v>0.81</v>
      </c>
      <c r="E16" s="226"/>
      <c r="F16" s="104">
        <v>0.77</v>
      </c>
      <c r="G16" s="104">
        <v>0.9</v>
      </c>
    </row>
    <row r="17" spans="1:12" ht="13.7" customHeight="1" x14ac:dyDescent="0.25">
      <c r="A17" s="102" t="s">
        <v>397</v>
      </c>
      <c r="B17" s="104">
        <v>0.67</v>
      </c>
      <c r="C17" s="104">
        <v>0.62</v>
      </c>
      <c r="D17" s="225">
        <v>0.77</v>
      </c>
      <c r="E17" s="226"/>
      <c r="F17" s="104">
        <v>0.53</v>
      </c>
      <c r="G17" s="104">
        <v>0.66</v>
      </c>
    </row>
    <row r="18" spans="1:12" ht="16.5" customHeight="1" x14ac:dyDescent="0.25"/>
    <row r="19" spans="1:12" ht="32.450000000000003" hidden="1" customHeight="1" x14ac:dyDescent="0.25"/>
    <row r="20" spans="1:12" ht="11.1" customHeight="1" x14ac:dyDescent="0.25">
      <c r="A20" s="214" t="s">
        <v>416</v>
      </c>
      <c r="B20" s="214"/>
      <c r="C20" s="214"/>
      <c r="D20" s="214"/>
      <c r="E20" s="215" t="s">
        <v>417</v>
      </c>
      <c r="F20" s="215"/>
      <c r="G20" s="215"/>
    </row>
    <row r="22" spans="1:12" ht="14.45" customHeight="1" x14ac:dyDescent="0.25">
      <c r="A22" s="70" t="s">
        <v>411</v>
      </c>
      <c r="G22" s="70" t="s">
        <v>412</v>
      </c>
      <c r="H22" s="41"/>
      <c r="I22" s="41"/>
      <c r="J22" s="41"/>
      <c r="K22" s="41"/>
      <c r="L22" s="41"/>
    </row>
    <row r="23" spans="1:12" ht="14.45" customHeight="1" x14ac:dyDescent="0.25">
      <c r="A23" s="70" t="s">
        <v>413</v>
      </c>
      <c r="G23" s="70" t="s">
        <v>15</v>
      </c>
    </row>
  </sheetData>
  <mergeCells count="21">
    <mergeCell ref="A20:D20"/>
    <mergeCell ref="E20:G20"/>
    <mergeCell ref="B7:F7"/>
    <mergeCell ref="A8:G8"/>
    <mergeCell ref="A9:G9"/>
    <mergeCell ref="A11:A12"/>
    <mergeCell ref="B11:B12"/>
    <mergeCell ref="C11:C12"/>
    <mergeCell ref="D11:G11"/>
    <mergeCell ref="D12:E12"/>
    <mergeCell ref="D13:E13"/>
    <mergeCell ref="D14:E14"/>
    <mergeCell ref="D15:E15"/>
    <mergeCell ref="D16:E16"/>
    <mergeCell ref="D17:E17"/>
    <mergeCell ref="B6:F6"/>
    <mergeCell ref="B1:F1"/>
    <mergeCell ref="B2:F2"/>
    <mergeCell ref="B3:F3"/>
    <mergeCell ref="B4:F4"/>
    <mergeCell ref="B5:F5"/>
  </mergeCells>
  <pageMargins left="0.94488188976377963" right="0.74803149606299213" top="0.74803149606299213" bottom="0.6692913385826772" header="0.51181102362204722" footer="0.51181102362204722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FC93A-2349-4DC8-A25F-C76D473AE1EC}">
  <sheetPr>
    <pageSetUpPr fitToPage="1"/>
  </sheetPr>
  <dimension ref="A1:N35"/>
  <sheetViews>
    <sheetView workbookViewId="0">
      <selection activeCell="I31" sqref="I31"/>
    </sheetView>
  </sheetViews>
  <sheetFormatPr defaultColWidth="9.140625" defaultRowHeight="15" x14ac:dyDescent="0.25"/>
  <cols>
    <col min="1" max="1" width="23.5703125" style="89" customWidth="1"/>
    <col min="2" max="2" width="25.140625" style="89" customWidth="1"/>
    <col min="3" max="3" width="3.7109375" style="89" customWidth="1"/>
    <col min="4" max="4" width="17.28515625" style="89" customWidth="1"/>
    <col min="5" max="5" width="16.7109375" style="89" customWidth="1"/>
    <col min="6" max="16384" width="9.140625" style="89"/>
  </cols>
  <sheetData>
    <row r="1" spans="1:12" ht="13.7" customHeight="1" x14ac:dyDescent="0.25">
      <c r="A1" s="87" t="s">
        <v>32</v>
      </c>
      <c r="B1" s="229" t="s">
        <v>297</v>
      </c>
      <c r="C1" s="229"/>
      <c r="D1" s="229"/>
      <c r="E1" s="88" t="s">
        <v>418</v>
      </c>
    </row>
    <row r="2" spans="1:12" ht="13.7" customHeight="1" x14ac:dyDescent="0.25">
      <c r="A2" s="87" t="s">
        <v>34</v>
      </c>
      <c r="B2" s="230" t="s">
        <v>13</v>
      </c>
      <c r="C2" s="230"/>
      <c r="D2" s="230"/>
      <c r="E2" s="90" t="s">
        <v>33</v>
      </c>
    </row>
    <row r="3" spans="1:12" ht="13.7" customHeight="1" x14ac:dyDescent="0.25">
      <c r="A3" s="87" t="s">
        <v>35</v>
      </c>
      <c r="B3" s="230" t="s">
        <v>298</v>
      </c>
      <c r="C3" s="230"/>
      <c r="D3" s="230"/>
      <c r="E3" s="90" t="s">
        <v>33</v>
      </c>
    </row>
    <row r="4" spans="1:12" ht="13.7" customHeight="1" x14ac:dyDescent="0.25">
      <c r="A4" s="87" t="s">
        <v>281</v>
      </c>
      <c r="B4" s="230" t="s">
        <v>36</v>
      </c>
      <c r="C4" s="230"/>
      <c r="D4" s="230"/>
      <c r="E4" s="90" t="s">
        <v>33</v>
      </c>
    </row>
    <row r="5" spans="1:12" ht="13.7" customHeight="1" x14ac:dyDescent="0.25">
      <c r="A5" s="87" t="s">
        <v>37</v>
      </c>
      <c r="B5" s="231">
        <v>4200030730007</v>
      </c>
      <c r="C5" s="231"/>
      <c r="D5" s="231"/>
      <c r="E5" s="90" t="s">
        <v>33</v>
      </c>
    </row>
    <row r="6" spans="1:12" ht="13.7" customHeight="1" x14ac:dyDescent="0.25">
      <c r="A6" s="87" t="s">
        <v>38</v>
      </c>
      <c r="B6" s="231">
        <v>4209079830004</v>
      </c>
      <c r="C6" s="231"/>
      <c r="D6" s="231"/>
      <c r="E6" s="90" t="s">
        <v>33</v>
      </c>
    </row>
    <row r="7" spans="1:12" ht="16.5" customHeight="1" x14ac:dyDescent="0.25">
      <c r="A7" s="87" t="s">
        <v>33</v>
      </c>
      <c r="B7" s="202" t="s">
        <v>33</v>
      </c>
      <c r="C7" s="202"/>
      <c r="D7" s="202"/>
      <c r="E7" s="91" t="s">
        <v>33</v>
      </c>
    </row>
    <row r="8" spans="1:12" ht="13.7" customHeight="1" x14ac:dyDescent="0.25">
      <c r="A8" s="204" t="s">
        <v>419</v>
      </c>
      <c r="B8" s="204"/>
      <c r="C8" s="204"/>
      <c r="D8" s="204"/>
      <c r="E8" s="204"/>
    </row>
    <row r="9" spans="1:12" ht="13.7" customHeight="1" x14ac:dyDescent="0.25">
      <c r="A9" s="232" t="s">
        <v>511</v>
      </c>
      <c r="B9" s="232"/>
      <c r="C9" s="232"/>
      <c r="D9" s="232"/>
      <c r="E9" s="232"/>
    </row>
    <row r="10" spans="1:12" ht="16.5" customHeight="1" x14ac:dyDescent="0.25">
      <c r="A10" s="205" t="s">
        <v>420</v>
      </c>
      <c r="B10" s="206"/>
      <c r="C10" s="205" t="s">
        <v>421</v>
      </c>
      <c r="D10" s="206"/>
      <c r="E10" s="92" t="s">
        <v>422</v>
      </c>
    </row>
    <row r="11" spans="1:12" ht="13.7" customHeight="1" x14ac:dyDescent="0.25">
      <c r="A11" s="197" t="s">
        <v>423</v>
      </c>
      <c r="B11" s="198"/>
      <c r="C11" s="199">
        <v>112054.1</v>
      </c>
      <c r="D11" s="200"/>
      <c r="E11" s="93">
        <f>C11/C22</f>
        <v>0.43898209555293516</v>
      </c>
    </row>
    <row r="12" spans="1:12" ht="13.7" customHeight="1" x14ac:dyDescent="0.25">
      <c r="A12" s="197" t="s">
        <v>424</v>
      </c>
      <c r="B12" s="198"/>
      <c r="C12" s="199">
        <v>14969.97</v>
      </c>
      <c r="D12" s="200"/>
      <c r="E12" s="93">
        <f>C12/C22</f>
        <v>5.8646214649571697E-2</v>
      </c>
    </row>
    <row r="13" spans="1:12" ht="13.7" customHeight="1" x14ac:dyDescent="0.25">
      <c r="A13" s="197" t="s">
        <v>425</v>
      </c>
      <c r="B13" s="198"/>
      <c r="C13" s="199">
        <v>14400</v>
      </c>
      <c r="D13" s="200"/>
      <c r="E13" s="93">
        <f>C13/C22</f>
        <v>5.6413305501202236E-2</v>
      </c>
    </row>
    <row r="14" spans="1:12" ht="13.7" customHeight="1" x14ac:dyDescent="0.25">
      <c r="A14" s="197" t="s">
        <v>426</v>
      </c>
      <c r="B14" s="198"/>
      <c r="C14" s="199">
        <v>7020</v>
      </c>
      <c r="D14" s="200"/>
      <c r="E14" s="93">
        <f>C14/C22</f>
        <v>2.750148643183609E-2</v>
      </c>
    </row>
    <row r="15" spans="1:12" ht="13.7" customHeight="1" x14ac:dyDescent="0.25">
      <c r="A15" s="197" t="s">
        <v>427</v>
      </c>
      <c r="B15" s="198"/>
      <c r="C15" s="199">
        <v>0</v>
      </c>
      <c r="D15" s="200"/>
      <c r="E15" s="93">
        <v>0</v>
      </c>
      <c r="L15" s="94"/>
    </row>
    <row r="16" spans="1:12" ht="13.7" customHeight="1" x14ac:dyDescent="0.25">
      <c r="A16" s="197" t="s">
        <v>428</v>
      </c>
      <c r="B16" s="198"/>
      <c r="C16" s="199">
        <v>11400</v>
      </c>
      <c r="D16" s="200"/>
      <c r="E16" s="93">
        <f>C16/C22</f>
        <v>4.4660533521785103E-2</v>
      </c>
    </row>
    <row r="17" spans="1:14" ht="13.7" customHeight="1" x14ac:dyDescent="0.25">
      <c r="A17" s="197" t="s">
        <v>429</v>
      </c>
      <c r="B17" s="198"/>
      <c r="C17" s="199">
        <v>7207.29</v>
      </c>
      <c r="D17" s="200"/>
      <c r="E17" s="93">
        <f>C17/C22</f>
        <v>2.8235211986511102E-2</v>
      </c>
      <c r="H17" s="7"/>
      <c r="I17" s="7"/>
      <c r="J17" s="7"/>
      <c r="K17" s="8"/>
      <c r="L17" s="8"/>
      <c r="M17" s="7"/>
      <c r="N17" s="70"/>
    </row>
    <row r="18" spans="1:14" ht="13.7" customHeight="1" x14ac:dyDescent="0.25">
      <c r="A18" s="197" t="s">
        <v>430</v>
      </c>
      <c r="B18" s="198"/>
      <c r="C18" s="199">
        <v>1574.82</v>
      </c>
      <c r="D18" s="200"/>
      <c r="E18" s="93">
        <f>C18/C22</f>
        <v>6.1695001228752296E-3</v>
      </c>
      <c r="H18" s="7"/>
      <c r="I18" s="7"/>
      <c r="J18" s="7"/>
      <c r="K18" s="8"/>
      <c r="L18" s="8"/>
      <c r="M18" s="8"/>
      <c r="N18" s="70"/>
    </row>
    <row r="19" spans="1:14" ht="13.7" customHeight="1" x14ac:dyDescent="0.25">
      <c r="A19" s="197" t="s">
        <v>431</v>
      </c>
      <c r="B19" s="198"/>
      <c r="C19" s="199">
        <v>11873.76</v>
      </c>
      <c r="D19" s="200"/>
      <c r="E19" s="93">
        <f>C19/C22</f>
        <v>4.6516531272774657E-2</v>
      </c>
      <c r="H19" s="7"/>
      <c r="I19" s="7"/>
      <c r="J19" s="7"/>
      <c r="K19" s="8"/>
      <c r="L19" s="8"/>
      <c r="M19" s="7"/>
      <c r="N19" s="70"/>
    </row>
    <row r="20" spans="1:14" ht="13.7" customHeight="1" x14ac:dyDescent="0.25">
      <c r="A20" s="197" t="s">
        <v>432</v>
      </c>
      <c r="B20" s="198"/>
      <c r="C20" s="199">
        <v>60905.35</v>
      </c>
      <c r="D20" s="200"/>
      <c r="E20" s="93">
        <f>C20/C22</f>
        <v>0.23860223029219776</v>
      </c>
      <c r="H20" s="7"/>
      <c r="I20" s="7"/>
      <c r="J20" s="7"/>
      <c r="K20" s="76"/>
      <c r="L20" s="8"/>
      <c r="M20" s="7"/>
      <c r="N20" s="70"/>
    </row>
    <row r="21" spans="1:14" ht="13.7" customHeight="1" x14ac:dyDescent="0.25">
      <c r="A21" s="197" t="s">
        <v>433</v>
      </c>
      <c r="B21" s="198"/>
      <c r="C21" s="199">
        <v>13853.64</v>
      </c>
      <c r="D21" s="200"/>
      <c r="E21" s="93">
        <f>C21/C22</f>
        <v>5.4272890668310786E-2</v>
      </c>
      <c r="H21" s="8"/>
      <c r="I21" s="7"/>
      <c r="J21" s="7"/>
      <c r="K21" s="8"/>
      <c r="L21" s="8"/>
      <c r="M21" s="7"/>
      <c r="N21" s="70"/>
    </row>
    <row r="22" spans="1:14" ht="21.95" customHeight="1" x14ac:dyDescent="0.25">
      <c r="A22" s="187" t="s">
        <v>434</v>
      </c>
      <c r="B22" s="188"/>
      <c r="C22" s="193">
        <f>SUM(C11:C21)</f>
        <v>255258.93000000005</v>
      </c>
      <c r="D22" s="194"/>
      <c r="E22" s="95">
        <f>SUM(E11:E21)</f>
        <v>0.99999999999999989</v>
      </c>
      <c r="H22" s="8"/>
      <c r="I22" s="7"/>
      <c r="J22" s="7"/>
      <c r="K22" s="8"/>
      <c r="L22" s="8"/>
      <c r="M22" s="7"/>
      <c r="N22" s="70"/>
    </row>
    <row r="23" spans="1:14" ht="21.95" customHeight="1" x14ac:dyDescent="0.25">
      <c r="A23" s="187" t="s">
        <v>435</v>
      </c>
      <c r="B23" s="188"/>
      <c r="C23" s="193">
        <v>7478049.79</v>
      </c>
      <c r="D23" s="194"/>
      <c r="E23" s="96">
        <v>0</v>
      </c>
      <c r="H23" s="7"/>
      <c r="I23" s="7"/>
      <c r="J23" s="7"/>
      <c r="K23" s="8"/>
      <c r="L23" s="8"/>
      <c r="M23" s="7"/>
      <c r="N23" s="70"/>
    </row>
    <row r="24" spans="1:14" ht="21.95" customHeight="1" x14ac:dyDescent="0.25">
      <c r="A24" s="187" t="s">
        <v>436</v>
      </c>
      <c r="B24" s="188"/>
      <c r="C24" s="227">
        <f>C22/C23</f>
        <v>3.4134425039713472E-2</v>
      </c>
      <c r="D24" s="228"/>
      <c r="E24" s="96">
        <v>0</v>
      </c>
      <c r="H24" s="8"/>
      <c r="I24" s="7"/>
      <c r="J24" s="7"/>
      <c r="K24" s="8"/>
      <c r="L24" s="8"/>
      <c r="M24" s="7"/>
      <c r="N24" s="70"/>
    </row>
    <row r="25" spans="1:14" ht="24.75" customHeight="1" x14ac:dyDescent="0.25">
      <c r="H25" s="7"/>
      <c r="I25" s="7"/>
      <c r="J25" s="7"/>
      <c r="K25" s="8"/>
      <c r="L25" s="8"/>
      <c r="M25" s="7"/>
      <c r="N25" s="70"/>
    </row>
    <row r="26" spans="1:14" ht="15" customHeight="1" x14ac:dyDescent="0.25">
      <c r="A26" s="191" t="s">
        <v>416</v>
      </c>
      <c r="B26" s="191"/>
      <c r="C26" s="191"/>
      <c r="D26" s="192" t="s">
        <v>417</v>
      </c>
      <c r="E26" s="192"/>
      <c r="H26" s="7"/>
      <c r="I26" s="7"/>
      <c r="J26" s="7"/>
      <c r="K26" s="8"/>
      <c r="L26" s="8"/>
      <c r="M26" s="7"/>
      <c r="N26" s="70"/>
    </row>
    <row r="27" spans="1:14" x14ac:dyDescent="0.25">
      <c r="H27" s="7"/>
      <c r="I27" s="7"/>
      <c r="J27" s="7"/>
      <c r="K27" s="8"/>
      <c r="L27" s="8"/>
      <c r="M27" s="7"/>
      <c r="N27" s="70"/>
    </row>
    <row r="28" spans="1:14" x14ac:dyDescent="0.25">
      <c r="A28" s="70" t="s">
        <v>411</v>
      </c>
      <c r="B28" s="7"/>
      <c r="C28" s="7"/>
      <c r="D28" s="7"/>
      <c r="E28" s="70" t="s">
        <v>412</v>
      </c>
      <c r="F28" s="7"/>
      <c r="H28" s="76"/>
      <c r="I28" s="7"/>
      <c r="J28" s="7"/>
      <c r="K28" s="8"/>
      <c r="L28" s="8"/>
      <c r="M28" s="7"/>
      <c r="N28" s="70"/>
    </row>
    <row r="29" spans="1:14" x14ac:dyDescent="0.25">
      <c r="A29" s="70" t="s">
        <v>413</v>
      </c>
      <c r="B29" s="7"/>
      <c r="C29" s="7"/>
      <c r="D29" s="7"/>
      <c r="E29" s="70" t="s">
        <v>15</v>
      </c>
      <c r="F29" s="7"/>
      <c r="H29" s="7"/>
      <c r="I29" s="7"/>
      <c r="J29" s="7"/>
      <c r="K29" s="8"/>
      <c r="L29" s="8"/>
      <c r="M29" s="7"/>
      <c r="N29" s="70"/>
    </row>
    <row r="30" spans="1:14" x14ac:dyDescent="0.25">
      <c r="H30" s="8"/>
      <c r="I30" s="7"/>
      <c r="J30" s="7"/>
      <c r="K30" s="8"/>
      <c r="L30" s="8"/>
      <c r="M30" s="7"/>
      <c r="N30" s="70"/>
    </row>
    <row r="31" spans="1:14" x14ac:dyDescent="0.25">
      <c r="H31" s="8"/>
      <c r="I31" s="7"/>
      <c r="J31" s="7"/>
      <c r="K31" s="8"/>
      <c r="L31" s="8"/>
      <c r="M31" s="7"/>
      <c r="N31" s="70"/>
    </row>
    <row r="32" spans="1:14" x14ac:dyDescent="0.25">
      <c r="H32" s="8"/>
      <c r="I32" s="7"/>
      <c r="J32" s="7"/>
      <c r="K32" s="8"/>
      <c r="L32" s="8"/>
      <c r="M32" s="7"/>
      <c r="N32" s="70"/>
    </row>
    <row r="33" spans="8:14" x14ac:dyDescent="0.25">
      <c r="H33" s="8"/>
      <c r="I33" s="7"/>
      <c r="J33" s="7"/>
      <c r="K33" s="8"/>
      <c r="L33" s="8"/>
      <c r="M33" s="7"/>
      <c r="N33" s="70"/>
    </row>
    <row r="34" spans="8:14" x14ac:dyDescent="0.25">
      <c r="H34" s="7"/>
      <c r="I34" s="7"/>
      <c r="J34" s="7"/>
      <c r="K34" s="8"/>
      <c r="L34" s="76"/>
      <c r="M34" s="7"/>
      <c r="N34" s="70"/>
    </row>
    <row r="35" spans="8:14" x14ac:dyDescent="0.25">
      <c r="H35" s="70"/>
      <c r="I35" s="70"/>
      <c r="J35" s="70"/>
      <c r="K35" s="70"/>
      <c r="L35" s="7"/>
      <c r="M35" s="77"/>
      <c r="N35" s="70"/>
    </row>
  </sheetData>
  <mergeCells count="41">
    <mergeCell ref="A11:B11"/>
    <mergeCell ref="C11:D11"/>
    <mergeCell ref="B1:D1"/>
    <mergeCell ref="B2:D2"/>
    <mergeCell ref="B3:D3"/>
    <mergeCell ref="B4:D4"/>
    <mergeCell ref="B5:D5"/>
    <mergeCell ref="B6:D6"/>
    <mergeCell ref="B7:D7"/>
    <mergeCell ref="A8:E8"/>
    <mergeCell ref="A9:E9"/>
    <mergeCell ref="A10:B10"/>
    <mergeCell ref="C10:D10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4:B24"/>
    <mergeCell ref="C24:D24"/>
    <mergeCell ref="A26:C26"/>
    <mergeCell ref="D26:E26"/>
    <mergeCell ref="A21:B21"/>
    <mergeCell ref="C21:D21"/>
    <mergeCell ref="A22:B22"/>
    <mergeCell ref="C22:D22"/>
    <mergeCell ref="A23:B23"/>
    <mergeCell ref="C23:D23"/>
  </mergeCells>
  <pageMargins left="0.94488188976377963" right="0.74803149606299213" top="0.74803149606299213" bottom="0.6692913385826772" header="0.51181102362204722" footer="0.51181102362204722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2F8B6-2C0F-4549-8080-C7DFE4047D34}">
  <sheetPr>
    <pageSetUpPr fitToPage="1"/>
  </sheetPr>
  <dimension ref="A1:Q25"/>
  <sheetViews>
    <sheetView workbookViewId="0">
      <selection activeCell="A22" sqref="A22"/>
    </sheetView>
  </sheetViews>
  <sheetFormatPr defaultColWidth="9.140625" defaultRowHeight="15" x14ac:dyDescent="0.25"/>
  <cols>
    <col min="1" max="1" width="16.140625" style="105" customWidth="1"/>
    <col min="2" max="3" width="6.28515625" style="105" customWidth="1"/>
    <col min="4" max="4" width="3.140625" style="105" customWidth="1"/>
    <col min="5" max="5" width="5" style="105" customWidth="1"/>
    <col min="6" max="6" width="10.42578125" style="105" customWidth="1"/>
    <col min="7" max="7" width="8.42578125" style="105" customWidth="1"/>
    <col min="8" max="8" width="7.85546875" style="105" customWidth="1"/>
    <col min="9" max="9" width="7.42578125" style="105" customWidth="1"/>
    <col min="10" max="10" width="8.42578125" style="105" customWidth="1"/>
    <col min="11" max="11" width="7.85546875" style="105" customWidth="1"/>
    <col min="12" max="12" width="9.42578125" style="105" customWidth="1"/>
    <col min="13" max="13" width="10.42578125" style="105" customWidth="1"/>
    <col min="14" max="14" width="6.28515625" style="105" customWidth="1"/>
    <col min="15" max="15" width="7.42578125" style="105" customWidth="1"/>
    <col min="16" max="16" width="8.7109375" style="105" customWidth="1"/>
    <col min="17" max="17" width="8.42578125" style="105" customWidth="1"/>
    <col min="18" max="16384" width="9.140625" style="105"/>
  </cols>
  <sheetData>
    <row r="1" spans="1:17" ht="13.7" customHeight="1" x14ac:dyDescent="0.25">
      <c r="A1" s="234" t="s">
        <v>32</v>
      </c>
      <c r="B1" s="234"/>
      <c r="C1" s="234"/>
      <c r="D1" s="234"/>
      <c r="E1" s="229" t="s">
        <v>297</v>
      </c>
      <c r="F1" s="229"/>
      <c r="G1" s="229"/>
      <c r="H1" s="229"/>
      <c r="I1" s="229"/>
      <c r="J1" s="229"/>
      <c r="K1" s="229"/>
      <c r="L1" s="229"/>
      <c r="M1" s="229"/>
      <c r="N1" s="236" t="s">
        <v>437</v>
      </c>
      <c r="O1" s="236"/>
      <c r="P1" s="236"/>
      <c r="Q1" s="236"/>
    </row>
    <row r="2" spans="1:17" ht="13.7" customHeight="1" x14ac:dyDescent="0.25">
      <c r="A2" s="234" t="s">
        <v>34</v>
      </c>
      <c r="B2" s="234"/>
      <c r="C2" s="234"/>
      <c r="D2" s="234"/>
      <c r="E2" s="230" t="s">
        <v>13</v>
      </c>
      <c r="F2" s="230"/>
      <c r="G2" s="230"/>
      <c r="H2" s="230"/>
      <c r="I2" s="230"/>
      <c r="J2" s="230"/>
      <c r="K2" s="230"/>
      <c r="L2" s="230"/>
      <c r="M2" s="230"/>
      <c r="N2" s="235" t="s">
        <v>33</v>
      </c>
      <c r="O2" s="235"/>
      <c r="P2" s="235"/>
      <c r="Q2" s="235"/>
    </row>
    <row r="3" spans="1:17" ht="13.7" customHeight="1" x14ac:dyDescent="0.25">
      <c r="A3" s="234" t="s">
        <v>35</v>
      </c>
      <c r="B3" s="234"/>
      <c r="C3" s="234"/>
      <c r="D3" s="234"/>
      <c r="E3" s="230" t="s">
        <v>298</v>
      </c>
      <c r="F3" s="230"/>
      <c r="G3" s="230"/>
      <c r="H3" s="230"/>
      <c r="I3" s="230"/>
      <c r="J3" s="230"/>
      <c r="K3" s="230"/>
      <c r="L3" s="230"/>
      <c r="M3" s="230"/>
      <c r="N3" s="235" t="s">
        <v>33</v>
      </c>
      <c r="O3" s="235"/>
      <c r="P3" s="235"/>
      <c r="Q3" s="235"/>
    </row>
    <row r="4" spans="1:17" ht="13.7" customHeight="1" x14ac:dyDescent="0.25">
      <c r="A4" s="234" t="s">
        <v>281</v>
      </c>
      <c r="B4" s="234"/>
      <c r="C4" s="234"/>
      <c r="D4" s="234"/>
      <c r="E4" s="230" t="s">
        <v>36</v>
      </c>
      <c r="F4" s="230"/>
      <c r="G4" s="230"/>
      <c r="H4" s="230"/>
      <c r="I4" s="230"/>
      <c r="J4" s="230"/>
      <c r="K4" s="230"/>
      <c r="L4" s="230"/>
      <c r="M4" s="230"/>
      <c r="N4" s="235" t="s">
        <v>33</v>
      </c>
      <c r="O4" s="235"/>
      <c r="P4" s="235"/>
      <c r="Q4" s="235"/>
    </row>
    <row r="5" spans="1:17" ht="13.7" customHeight="1" x14ac:dyDescent="0.25">
      <c r="A5" s="234" t="s">
        <v>37</v>
      </c>
      <c r="B5" s="234"/>
      <c r="C5" s="234"/>
      <c r="D5" s="234"/>
      <c r="E5" s="231">
        <v>4200030730007</v>
      </c>
      <c r="F5" s="231"/>
      <c r="G5" s="231"/>
      <c r="H5" s="231"/>
      <c r="I5" s="231"/>
      <c r="J5" s="231"/>
      <c r="K5" s="231"/>
      <c r="L5" s="231"/>
      <c r="M5" s="231"/>
      <c r="N5" s="235" t="s">
        <v>33</v>
      </c>
      <c r="O5" s="235"/>
      <c r="P5" s="235"/>
      <c r="Q5" s="235"/>
    </row>
    <row r="6" spans="1:17" ht="13.7" customHeight="1" x14ac:dyDescent="0.25">
      <c r="A6" s="234" t="s">
        <v>38</v>
      </c>
      <c r="B6" s="234"/>
      <c r="C6" s="234"/>
      <c r="D6" s="234"/>
      <c r="E6" s="231">
        <v>4209079830004</v>
      </c>
      <c r="F6" s="231"/>
      <c r="G6" s="231"/>
      <c r="H6" s="231"/>
      <c r="I6" s="231"/>
      <c r="J6" s="231"/>
      <c r="K6" s="231"/>
      <c r="L6" s="231"/>
      <c r="M6" s="231"/>
      <c r="N6" s="235" t="s">
        <v>33</v>
      </c>
      <c r="O6" s="235"/>
      <c r="P6" s="235"/>
      <c r="Q6" s="235"/>
    </row>
    <row r="7" spans="1:17" ht="13.7" customHeight="1" x14ac:dyDescent="0.25">
      <c r="A7" s="234" t="s">
        <v>33</v>
      </c>
      <c r="B7" s="234"/>
      <c r="C7" s="234"/>
      <c r="D7" s="234"/>
      <c r="E7" s="242" t="s">
        <v>33</v>
      </c>
      <c r="F7" s="242"/>
      <c r="G7" s="242"/>
      <c r="H7" s="242"/>
      <c r="I7" s="242"/>
      <c r="J7" s="242"/>
      <c r="K7" s="242"/>
      <c r="L7" s="242"/>
      <c r="M7" s="242"/>
      <c r="N7" s="235" t="s">
        <v>33</v>
      </c>
      <c r="O7" s="235"/>
      <c r="P7" s="235"/>
      <c r="Q7" s="235"/>
    </row>
    <row r="8" spans="1:17" ht="13.7" customHeight="1" x14ac:dyDescent="0.25">
      <c r="A8" s="243" t="s">
        <v>438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</row>
    <row r="9" spans="1:17" ht="13.7" customHeight="1" x14ac:dyDescent="0.25">
      <c r="A9" s="244" t="s">
        <v>512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</row>
    <row r="10" spans="1:17" ht="2.85" customHeight="1" x14ac:dyDescent="0.25"/>
    <row r="11" spans="1:17" ht="11.1" customHeight="1" x14ac:dyDescent="0.25">
      <c r="A11" s="245" t="s">
        <v>40</v>
      </c>
      <c r="B11" s="245" t="s">
        <v>299</v>
      </c>
      <c r="C11" s="248" t="s">
        <v>439</v>
      </c>
      <c r="D11" s="249"/>
      <c r="E11" s="249"/>
      <c r="F11" s="249"/>
      <c r="G11" s="250"/>
      <c r="H11" s="254" t="s">
        <v>440</v>
      </c>
      <c r="I11" s="255"/>
      <c r="J11" s="255"/>
      <c r="K11" s="255"/>
      <c r="L11" s="255"/>
      <c r="M11" s="256"/>
      <c r="N11" s="248" t="s">
        <v>441</v>
      </c>
      <c r="O11" s="249"/>
      <c r="P11" s="249"/>
      <c r="Q11" s="250"/>
    </row>
    <row r="12" spans="1:17" ht="11.1" customHeight="1" x14ac:dyDescent="0.25">
      <c r="A12" s="246"/>
      <c r="B12" s="246"/>
      <c r="C12" s="251"/>
      <c r="D12" s="252"/>
      <c r="E12" s="252"/>
      <c r="F12" s="252"/>
      <c r="G12" s="253"/>
      <c r="H12" s="254" t="s">
        <v>442</v>
      </c>
      <c r="I12" s="255"/>
      <c r="J12" s="256"/>
      <c r="K12" s="254" t="s">
        <v>443</v>
      </c>
      <c r="L12" s="255"/>
      <c r="M12" s="256"/>
      <c r="N12" s="251"/>
      <c r="O12" s="252"/>
      <c r="P12" s="252"/>
      <c r="Q12" s="253"/>
    </row>
    <row r="13" spans="1:17" ht="40.5" customHeight="1" x14ac:dyDescent="0.25">
      <c r="A13" s="247"/>
      <c r="B13" s="247"/>
      <c r="C13" s="106" t="s">
        <v>444</v>
      </c>
      <c r="D13" s="257" t="s">
        <v>445</v>
      </c>
      <c r="E13" s="258"/>
      <c r="F13" s="106" t="s">
        <v>446</v>
      </c>
      <c r="G13" s="106" t="s">
        <v>447</v>
      </c>
      <c r="H13" s="106" t="s">
        <v>448</v>
      </c>
      <c r="I13" s="106" t="s">
        <v>449</v>
      </c>
      <c r="J13" s="106" t="s">
        <v>450</v>
      </c>
      <c r="K13" s="106" t="s">
        <v>448</v>
      </c>
      <c r="L13" s="106" t="s">
        <v>449</v>
      </c>
      <c r="M13" s="106" t="s">
        <v>450</v>
      </c>
      <c r="N13" s="106" t="s">
        <v>444</v>
      </c>
      <c r="O13" s="106" t="s">
        <v>445</v>
      </c>
      <c r="P13" s="106" t="s">
        <v>446</v>
      </c>
      <c r="Q13" s="106" t="s">
        <v>447</v>
      </c>
    </row>
    <row r="14" spans="1:17" ht="18.2" customHeight="1" x14ac:dyDescent="0.25">
      <c r="A14" s="125" t="s">
        <v>78</v>
      </c>
      <c r="B14" s="125" t="s">
        <v>79</v>
      </c>
      <c r="C14" s="117" t="s">
        <v>69</v>
      </c>
      <c r="D14" s="237">
        <v>12</v>
      </c>
      <c r="E14" s="238"/>
      <c r="F14" s="118">
        <v>31656</v>
      </c>
      <c r="G14" s="117" t="s">
        <v>455</v>
      </c>
      <c r="H14" s="117">
        <v>0</v>
      </c>
      <c r="I14" s="126">
        <v>0</v>
      </c>
      <c r="J14" s="118">
        <v>0</v>
      </c>
      <c r="K14" s="117">
        <v>2638</v>
      </c>
      <c r="L14" s="126">
        <v>12.644500000000001</v>
      </c>
      <c r="M14" s="118">
        <v>33356.080000000002</v>
      </c>
      <c r="N14" s="117">
        <v>0</v>
      </c>
      <c r="O14" s="126">
        <v>0</v>
      </c>
      <c r="P14" s="118">
        <v>0</v>
      </c>
      <c r="Q14" s="128">
        <v>0</v>
      </c>
    </row>
    <row r="15" spans="1:17" ht="26.25" customHeight="1" x14ac:dyDescent="0.25">
      <c r="A15" s="125" t="s">
        <v>200</v>
      </c>
      <c r="B15" s="125" t="s">
        <v>201</v>
      </c>
      <c r="C15" s="127">
        <v>3.0499999999999999E-2</v>
      </c>
      <c r="D15" s="237">
        <v>12.39</v>
      </c>
      <c r="E15" s="238"/>
      <c r="F15" s="118">
        <v>991200</v>
      </c>
      <c r="G15" s="127">
        <v>0.12809999999999999</v>
      </c>
      <c r="H15" s="117">
        <v>0</v>
      </c>
      <c r="I15" s="126">
        <v>0</v>
      </c>
      <c r="J15" s="118">
        <v>0</v>
      </c>
      <c r="K15" s="117">
        <v>43000</v>
      </c>
      <c r="L15" s="126">
        <v>12.260899999999999</v>
      </c>
      <c r="M15" s="118">
        <v>527220</v>
      </c>
      <c r="N15" s="117" t="s">
        <v>478</v>
      </c>
      <c r="O15" s="126">
        <v>12.1</v>
      </c>
      <c r="P15" s="118">
        <v>447700</v>
      </c>
      <c r="Q15" s="128">
        <v>6.3200000000000006E-2</v>
      </c>
    </row>
    <row r="16" spans="1:17" ht="18.2" customHeight="1" x14ac:dyDescent="0.25">
      <c r="A16" s="125" t="s">
        <v>513</v>
      </c>
      <c r="B16" s="125" t="s">
        <v>514</v>
      </c>
      <c r="C16" s="127">
        <v>0.15</v>
      </c>
      <c r="D16" s="237">
        <v>0</v>
      </c>
      <c r="E16" s="238"/>
      <c r="F16" s="118">
        <v>0</v>
      </c>
      <c r="G16" s="117">
        <v>0</v>
      </c>
      <c r="H16" s="117">
        <v>0</v>
      </c>
      <c r="I16" s="126">
        <v>0</v>
      </c>
      <c r="J16" s="118">
        <v>0</v>
      </c>
      <c r="K16" s="117">
        <v>19542</v>
      </c>
      <c r="L16" s="126">
        <v>0.1</v>
      </c>
      <c r="M16" s="118">
        <v>1954.2</v>
      </c>
      <c r="N16" s="117">
        <v>0</v>
      </c>
      <c r="O16" s="126">
        <v>0</v>
      </c>
      <c r="P16" s="118">
        <v>0</v>
      </c>
      <c r="Q16" s="128">
        <v>0</v>
      </c>
    </row>
    <row r="17" spans="1:17" ht="18.2" customHeight="1" x14ac:dyDescent="0.25">
      <c r="A17" s="125" t="s">
        <v>109</v>
      </c>
      <c r="B17" s="125" t="s">
        <v>110</v>
      </c>
      <c r="C17" s="127">
        <v>6.0900000000000003E-2</v>
      </c>
      <c r="D17" s="237">
        <v>0</v>
      </c>
      <c r="E17" s="238"/>
      <c r="F17" s="118">
        <v>0</v>
      </c>
      <c r="G17" s="117">
        <v>0</v>
      </c>
      <c r="H17" s="117">
        <v>0</v>
      </c>
      <c r="I17" s="126">
        <v>0</v>
      </c>
      <c r="J17" s="118">
        <v>0</v>
      </c>
      <c r="K17" s="117">
        <v>50</v>
      </c>
      <c r="L17" s="126">
        <v>3.45</v>
      </c>
      <c r="M17" s="118">
        <v>172.5</v>
      </c>
      <c r="N17" s="127">
        <v>6.0900000000000003E-2</v>
      </c>
      <c r="O17" s="126">
        <v>0</v>
      </c>
      <c r="P17" s="118">
        <v>0</v>
      </c>
      <c r="Q17" s="128">
        <v>0</v>
      </c>
    </row>
    <row r="18" spans="1:17" ht="23.45" customHeight="1" x14ac:dyDescent="0.25">
      <c r="A18" s="125" t="s">
        <v>479</v>
      </c>
      <c r="B18" s="125" t="s">
        <v>480</v>
      </c>
      <c r="C18" s="117">
        <v>0</v>
      </c>
      <c r="D18" s="237">
        <v>0</v>
      </c>
      <c r="E18" s="238"/>
      <c r="F18" s="118">
        <v>0</v>
      </c>
      <c r="G18" s="117">
        <v>0</v>
      </c>
      <c r="H18" s="117">
        <v>26000</v>
      </c>
      <c r="I18" s="126">
        <v>6.2</v>
      </c>
      <c r="J18" s="118">
        <v>161200</v>
      </c>
      <c r="K18" s="117">
        <v>0</v>
      </c>
      <c r="L18" s="126">
        <v>0</v>
      </c>
      <c r="M18" s="118">
        <v>0</v>
      </c>
      <c r="N18" s="117" t="s">
        <v>483</v>
      </c>
      <c r="O18" s="126">
        <v>4.2</v>
      </c>
      <c r="P18" s="118">
        <v>109200</v>
      </c>
      <c r="Q18" s="128" t="s">
        <v>485</v>
      </c>
    </row>
    <row r="19" spans="1:17" ht="18.2" customHeight="1" x14ac:dyDescent="0.25">
      <c r="A19" s="239">
        <v>1022856</v>
      </c>
      <c r="B19" s="240"/>
      <c r="C19" s="240"/>
      <c r="D19" s="240"/>
      <c r="E19" s="240"/>
      <c r="F19" s="241"/>
      <c r="G19" s="119">
        <v>0</v>
      </c>
      <c r="H19" s="239">
        <v>161200</v>
      </c>
      <c r="I19" s="240"/>
      <c r="J19" s="241"/>
      <c r="K19" s="239">
        <v>562702.78</v>
      </c>
      <c r="L19" s="240"/>
      <c r="M19" s="241"/>
      <c r="N19" s="239">
        <v>556900</v>
      </c>
      <c r="O19" s="240"/>
      <c r="P19" s="241"/>
      <c r="Q19" s="119">
        <v>0</v>
      </c>
    </row>
    <row r="21" spans="1:17" x14ac:dyDescent="0.25">
      <c r="A21" s="233" t="s">
        <v>531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</row>
    <row r="23" spans="1:17" x14ac:dyDescent="0.25">
      <c r="A23" s="70" t="s">
        <v>411</v>
      </c>
      <c r="B23" s="7"/>
      <c r="C23" s="7"/>
      <c r="D23" s="7"/>
      <c r="E23" s="7"/>
      <c r="F23" s="78"/>
      <c r="G23" s="78"/>
      <c r="H23" s="78"/>
      <c r="I23" s="78"/>
      <c r="J23" s="78"/>
      <c r="K23" s="78"/>
      <c r="L23" s="78"/>
      <c r="M23" s="70"/>
      <c r="N23" s="78"/>
      <c r="O23" s="70"/>
      <c r="P23" s="70" t="s">
        <v>412</v>
      </c>
    </row>
    <row r="24" spans="1:17" x14ac:dyDescent="0.25">
      <c r="A24" s="7"/>
      <c r="B24" s="7"/>
      <c r="C24" s="7"/>
      <c r="D24" s="7"/>
      <c r="E24" s="7"/>
      <c r="F24" s="78"/>
      <c r="G24" s="78"/>
      <c r="H24" s="78"/>
      <c r="I24" s="78"/>
      <c r="J24" s="78"/>
      <c r="K24" s="78"/>
      <c r="L24" s="78"/>
      <c r="M24" s="70"/>
      <c r="N24" s="78"/>
      <c r="O24" s="70"/>
      <c r="P24" s="7"/>
    </row>
    <row r="25" spans="1:17" x14ac:dyDescent="0.25">
      <c r="A25" s="70" t="s">
        <v>413</v>
      </c>
      <c r="B25" s="7"/>
      <c r="C25" s="7"/>
      <c r="D25" s="7"/>
      <c r="E25" s="7"/>
      <c r="F25" s="78"/>
      <c r="G25" s="78"/>
      <c r="H25" s="78"/>
      <c r="I25" s="78"/>
      <c r="J25" s="78"/>
      <c r="K25" s="78"/>
      <c r="L25" s="78"/>
      <c r="M25" s="70"/>
      <c r="N25" s="78"/>
      <c r="O25" s="70"/>
      <c r="P25" s="70" t="s">
        <v>15</v>
      </c>
    </row>
  </sheetData>
  <mergeCells count="53">
    <mergeCell ref="D17:E17"/>
    <mergeCell ref="D18:E18"/>
    <mergeCell ref="A19:F19"/>
    <mergeCell ref="H19:J19"/>
    <mergeCell ref="K19:M19"/>
    <mergeCell ref="N19:P19"/>
    <mergeCell ref="D16:E16"/>
    <mergeCell ref="A7:D7"/>
    <mergeCell ref="E7:M7"/>
    <mergeCell ref="N7:Q7"/>
    <mergeCell ref="A8:Q8"/>
    <mergeCell ref="A9:Q9"/>
    <mergeCell ref="A11:A13"/>
    <mergeCell ref="B11:B13"/>
    <mergeCell ref="C11:G12"/>
    <mergeCell ref="H11:M11"/>
    <mergeCell ref="N11:Q12"/>
    <mergeCell ref="H12:J12"/>
    <mergeCell ref="K12:M12"/>
    <mergeCell ref="D13:E13"/>
    <mergeCell ref="D14:E14"/>
    <mergeCell ref="D15:E15"/>
    <mergeCell ref="A5:D5"/>
    <mergeCell ref="E5:G5"/>
    <mergeCell ref="H5:J5"/>
    <mergeCell ref="K5:M5"/>
    <mergeCell ref="N5:Q5"/>
    <mergeCell ref="A6:D6"/>
    <mergeCell ref="E6:G6"/>
    <mergeCell ref="H6:J6"/>
    <mergeCell ref="K6:M6"/>
    <mergeCell ref="N6:Q6"/>
    <mergeCell ref="A1:D1"/>
    <mergeCell ref="E1:G1"/>
    <mergeCell ref="H1:J1"/>
    <mergeCell ref="K1:M1"/>
    <mergeCell ref="N1:Q1"/>
    <mergeCell ref="A21:Q21"/>
    <mergeCell ref="A2:D2"/>
    <mergeCell ref="E2:G2"/>
    <mergeCell ref="H2:J2"/>
    <mergeCell ref="K2:M2"/>
    <mergeCell ref="N2:Q2"/>
    <mergeCell ref="A4:D4"/>
    <mergeCell ref="E4:G4"/>
    <mergeCell ref="H4:J4"/>
    <mergeCell ref="K4:M4"/>
    <mergeCell ref="N4:Q4"/>
    <mergeCell ref="A3:D3"/>
    <mergeCell ref="E3:G3"/>
    <mergeCell ref="H3:J3"/>
    <mergeCell ref="K3:M3"/>
    <mergeCell ref="N3:Q3"/>
  </mergeCells>
  <pageMargins left="0.39370078740157483" right="0.39370078740157483" top="0.39370078740157483" bottom="0.39370078740157483" header="0.51181102362204722" footer="0.51181102362204722"/>
  <pageSetup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F9EE2-82DC-494B-AB3F-039A128B8722}">
  <sheetPr>
    <pageSetUpPr fitToPage="1"/>
  </sheetPr>
  <dimension ref="A1:M54"/>
  <sheetViews>
    <sheetView topLeftCell="A4" zoomScale="90" zoomScaleNormal="90" workbookViewId="0">
      <selection activeCell="C25" sqref="C25"/>
    </sheetView>
  </sheetViews>
  <sheetFormatPr defaultColWidth="9.140625" defaultRowHeight="15" x14ac:dyDescent="0.25"/>
  <cols>
    <col min="1" max="1" width="40.85546875" customWidth="1"/>
    <col min="2" max="2" width="22" customWidth="1"/>
    <col min="3" max="3" width="17" customWidth="1"/>
    <col min="4" max="4" width="18.28515625" customWidth="1"/>
    <col min="5" max="5" width="17.42578125" customWidth="1"/>
    <col min="6" max="6" width="27" customWidth="1"/>
    <col min="7" max="7" width="20.140625" customWidth="1"/>
    <col min="8" max="8" width="12.42578125" customWidth="1"/>
    <col min="9" max="9" width="11.42578125" customWidth="1"/>
    <col min="10" max="10" width="14.140625" customWidth="1"/>
    <col min="11" max="11" width="12" customWidth="1"/>
  </cols>
  <sheetData>
    <row r="1" spans="1:11" x14ac:dyDescent="0.25">
      <c r="A1" t="s">
        <v>324</v>
      </c>
      <c r="B1" t="s">
        <v>36</v>
      </c>
    </row>
    <row r="2" spans="1:11" x14ac:dyDescent="0.25">
      <c r="A2" t="s">
        <v>282</v>
      </c>
      <c r="B2" s="14">
        <v>4200030730007</v>
      </c>
    </row>
    <row r="3" spans="1:11" x14ac:dyDescent="0.25">
      <c r="A3" t="s">
        <v>283</v>
      </c>
      <c r="B3" s="14">
        <v>4209079830004</v>
      </c>
    </row>
    <row r="5" spans="1:11" x14ac:dyDescent="0.25">
      <c r="E5" s="15" t="s">
        <v>325</v>
      </c>
    </row>
    <row r="6" spans="1:11" ht="36" customHeight="1" x14ac:dyDescent="0.25">
      <c r="A6" s="259" t="s">
        <v>515</v>
      </c>
      <c r="B6" s="260"/>
      <c r="C6" s="260"/>
      <c r="D6" s="260"/>
      <c r="E6" s="260"/>
    </row>
    <row r="9" spans="1:11" ht="45" x14ac:dyDescent="0.25">
      <c r="A9" s="16" t="s">
        <v>326</v>
      </c>
      <c r="B9" s="16" t="s">
        <v>327</v>
      </c>
      <c r="C9" s="17" t="s">
        <v>328</v>
      </c>
      <c r="D9" s="16" t="s">
        <v>329</v>
      </c>
      <c r="E9" s="17" t="s">
        <v>330</v>
      </c>
    </row>
    <row r="10" spans="1:11" x14ac:dyDescent="0.25">
      <c r="A10" s="18">
        <v>1</v>
      </c>
      <c r="B10" s="18">
        <v>2</v>
      </c>
      <c r="C10" s="18">
        <v>3</v>
      </c>
      <c r="D10" s="18">
        <v>4</v>
      </c>
      <c r="E10" s="18" t="s">
        <v>331</v>
      </c>
    </row>
    <row r="11" spans="1:11" x14ac:dyDescent="0.25">
      <c r="A11" s="129" t="s">
        <v>332</v>
      </c>
      <c r="B11" s="21">
        <v>350068.5</v>
      </c>
      <c r="C11" s="18"/>
      <c r="D11" s="21">
        <v>1752.48</v>
      </c>
      <c r="E11" s="130">
        <f>D11/B11</f>
        <v>5.0061059478359237E-3</v>
      </c>
    </row>
    <row r="12" spans="1:11" x14ac:dyDescent="0.25">
      <c r="A12" s="3" t="s">
        <v>516</v>
      </c>
      <c r="B12" s="23">
        <v>373834.28</v>
      </c>
      <c r="C12" s="20"/>
      <c r="D12" s="21">
        <v>3738.34</v>
      </c>
      <c r="E12" s="22">
        <f>D12/B12</f>
        <v>9.9999925100501749E-3</v>
      </c>
    </row>
    <row r="13" spans="1:11" x14ac:dyDescent="0.25">
      <c r="A13" s="3" t="s">
        <v>333</v>
      </c>
      <c r="B13" s="57">
        <f>SUM(B11:B12)</f>
        <v>723902.78</v>
      </c>
      <c r="C13" s="58"/>
      <c r="D13" s="57">
        <f>SUM(D11:D12)</f>
        <v>5490.82</v>
      </c>
      <c r="E13" s="22"/>
      <c r="F13" s="24"/>
    </row>
    <row r="14" spans="1:11" x14ac:dyDescent="0.25">
      <c r="C14" s="25"/>
      <c r="D14" s="25"/>
      <c r="E14" s="24"/>
    </row>
    <row r="15" spans="1:11" x14ac:dyDescent="0.25">
      <c r="A15" s="70" t="s">
        <v>411</v>
      </c>
      <c r="B15" s="19"/>
      <c r="C15" s="19"/>
      <c r="D15" s="19"/>
      <c r="E15" s="70" t="s">
        <v>412</v>
      </c>
      <c r="F15" s="26"/>
      <c r="G15" s="19"/>
      <c r="H15" s="19"/>
      <c r="I15" s="19"/>
      <c r="J15" s="19"/>
      <c r="K15" s="19"/>
    </row>
    <row r="16" spans="1:11" x14ac:dyDescent="0.25">
      <c r="A16" s="7"/>
      <c r="B16" s="19"/>
      <c r="C16" s="19"/>
      <c r="D16" s="19"/>
      <c r="E16" s="7"/>
      <c r="F16" s="108"/>
      <c r="G16" s="26"/>
      <c r="H16" s="19"/>
      <c r="I16" s="19"/>
      <c r="J16" s="19"/>
      <c r="K16" s="19"/>
    </row>
    <row r="17" spans="1:13" x14ac:dyDescent="0.25">
      <c r="A17" s="70" t="s">
        <v>413</v>
      </c>
      <c r="B17" s="19"/>
      <c r="C17" s="19"/>
      <c r="D17" s="19"/>
      <c r="E17" s="70" t="s">
        <v>15</v>
      </c>
      <c r="F17" s="19"/>
      <c r="G17" s="108"/>
      <c r="H17" s="19"/>
      <c r="I17" s="19"/>
      <c r="J17" s="19"/>
      <c r="K17" s="19"/>
      <c r="L17" s="19"/>
      <c r="M17" s="28"/>
    </row>
    <row r="18" spans="1:13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8"/>
    </row>
    <row r="19" spans="1:13" x14ac:dyDescent="0.2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8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8"/>
    </row>
    <row r="21" spans="1:13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8"/>
    </row>
    <row r="22" spans="1:13" x14ac:dyDescent="0.2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8"/>
    </row>
    <row r="23" spans="1:13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8"/>
    </row>
    <row r="24" spans="1:13" x14ac:dyDescent="0.2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8"/>
    </row>
    <row r="25" spans="1:13" x14ac:dyDescent="0.2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8"/>
    </row>
    <row r="26" spans="1:13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8"/>
    </row>
    <row r="27" spans="1:13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8"/>
    </row>
    <row r="28" spans="1:13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8"/>
    </row>
    <row r="29" spans="1:13" x14ac:dyDescent="0.25">
      <c r="B29" s="19"/>
      <c r="C29" s="19"/>
      <c r="D29" s="19"/>
      <c r="E29" s="19"/>
      <c r="F29" s="19"/>
      <c r="G29" s="19"/>
      <c r="H29" s="29"/>
      <c r="I29" s="29"/>
      <c r="J29" s="19"/>
      <c r="K29" s="19"/>
      <c r="L29" s="19"/>
      <c r="M29" s="28"/>
    </row>
    <row r="30" spans="1:13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8"/>
    </row>
    <row r="31" spans="1:13" x14ac:dyDescent="0.2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8"/>
    </row>
    <row r="32" spans="1:13" x14ac:dyDescent="0.2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8"/>
    </row>
    <row r="33" spans="2:13" x14ac:dyDescent="0.25">
      <c r="B33" s="19"/>
      <c r="C33" s="19"/>
      <c r="D33" s="19"/>
      <c r="E33" s="19"/>
      <c r="F33" s="19"/>
      <c r="G33" s="29"/>
      <c r="H33" s="29"/>
      <c r="I33" s="29"/>
      <c r="J33" s="19"/>
      <c r="K33" s="19"/>
      <c r="L33" s="19"/>
      <c r="M33" s="28"/>
    </row>
    <row r="34" spans="2:13" x14ac:dyDescent="0.2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8"/>
    </row>
    <row r="35" spans="2:13" x14ac:dyDescent="0.25">
      <c r="C35" s="28"/>
      <c r="D35" s="28"/>
      <c r="E35" s="28"/>
      <c r="F35" s="19"/>
      <c r="G35" s="19"/>
      <c r="H35" s="19"/>
      <c r="I35" s="19"/>
      <c r="J35" s="19"/>
      <c r="K35" s="19"/>
    </row>
    <row r="36" spans="2:13" x14ac:dyDescent="0.25">
      <c r="C36" s="19"/>
      <c r="D36" s="19"/>
      <c r="E36" s="19"/>
      <c r="F36" s="19"/>
      <c r="G36" s="19"/>
      <c r="H36" s="19"/>
      <c r="I36" s="19"/>
      <c r="J36" s="19"/>
      <c r="K36" s="19"/>
    </row>
    <row r="37" spans="2:13" x14ac:dyDescent="0.25">
      <c r="C37" s="29"/>
      <c r="D37" s="19"/>
      <c r="E37" s="19"/>
      <c r="F37" s="28"/>
      <c r="G37" s="19"/>
      <c r="H37" s="19"/>
      <c r="I37" s="19"/>
      <c r="J37" s="19"/>
      <c r="K37" s="19"/>
    </row>
    <row r="38" spans="2:13" x14ac:dyDescent="0.25">
      <c r="D38" s="19"/>
      <c r="E38" s="19"/>
      <c r="F38" s="29"/>
      <c r="G38" s="19"/>
      <c r="H38" s="19"/>
      <c r="I38" s="19"/>
      <c r="J38" s="19"/>
      <c r="K38" s="19"/>
    </row>
    <row r="39" spans="2:13" x14ac:dyDescent="0.25">
      <c r="D39" s="19"/>
      <c r="E39" s="19"/>
      <c r="F39" s="29"/>
      <c r="G39" s="29"/>
      <c r="H39" s="29"/>
      <c r="I39" s="19"/>
      <c r="J39" s="19"/>
      <c r="K39" s="19"/>
    </row>
    <row r="40" spans="2:13" x14ac:dyDescent="0.25">
      <c r="C40" s="19"/>
      <c r="D40" s="19"/>
      <c r="E40" s="19"/>
      <c r="F40" s="19"/>
      <c r="H40" s="19"/>
      <c r="I40" s="19"/>
      <c r="J40" s="19"/>
      <c r="K40" s="28"/>
    </row>
    <row r="41" spans="2:13" x14ac:dyDescent="0.25">
      <c r="C41" s="19"/>
      <c r="D41" s="19"/>
      <c r="E41" s="19"/>
      <c r="F41" s="19"/>
      <c r="H41" s="19"/>
      <c r="I41" s="19"/>
      <c r="J41" s="19"/>
      <c r="K41" s="28"/>
    </row>
    <row r="42" spans="2:13" x14ac:dyDescent="0.25">
      <c r="C42" s="19"/>
      <c r="D42" s="19"/>
      <c r="E42" s="19"/>
      <c r="F42" s="19"/>
      <c r="H42" s="19"/>
      <c r="I42" s="19"/>
      <c r="J42" s="19"/>
      <c r="K42" s="28"/>
    </row>
    <row r="43" spans="2:13" x14ac:dyDescent="0.25">
      <c r="C43" s="19"/>
      <c r="D43" s="19"/>
      <c r="E43" s="19"/>
      <c r="F43" s="19"/>
      <c r="H43" s="19"/>
      <c r="I43" s="19"/>
      <c r="J43" s="19"/>
      <c r="K43" s="28"/>
    </row>
    <row r="44" spans="2:13" x14ac:dyDescent="0.25">
      <c r="C44" s="19"/>
      <c r="D44" s="19"/>
      <c r="E44" s="19"/>
      <c r="F44" s="19"/>
      <c r="H44" s="19"/>
      <c r="I44" s="19"/>
      <c r="J44" s="19"/>
      <c r="K44" s="28"/>
    </row>
    <row r="45" spans="2:13" x14ac:dyDescent="0.25">
      <c r="C45" s="19"/>
      <c r="D45" s="19"/>
      <c r="E45" s="29"/>
      <c r="F45" s="19"/>
      <c r="G45" s="19"/>
      <c r="H45" s="19"/>
      <c r="I45" s="19"/>
      <c r="J45" s="28"/>
      <c r="K45" s="19"/>
    </row>
    <row r="46" spans="2:13" x14ac:dyDescent="0.25">
      <c r="C46" s="19"/>
      <c r="D46" s="25"/>
      <c r="E46" s="19"/>
      <c r="F46" s="19"/>
      <c r="H46" s="28"/>
      <c r="I46" s="28"/>
      <c r="J46" s="28"/>
      <c r="K46" s="28"/>
    </row>
    <row r="47" spans="2:13" x14ac:dyDescent="0.25">
      <c r="E47" s="19"/>
      <c r="F47" s="19"/>
      <c r="G47" s="19"/>
      <c r="H47" s="19"/>
      <c r="I47" s="19"/>
      <c r="J47" s="19"/>
      <c r="K47" s="19"/>
    </row>
    <row r="48" spans="2:13" x14ac:dyDescent="0.25">
      <c r="G48" s="19"/>
      <c r="H48" s="19"/>
      <c r="I48" s="19"/>
      <c r="J48" s="19"/>
      <c r="K48" s="19"/>
    </row>
    <row r="49" spans="4:11" x14ac:dyDescent="0.25">
      <c r="D49" s="19"/>
      <c r="E49" s="19"/>
      <c r="F49" s="19"/>
      <c r="G49" s="19"/>
      <c r="H49" s="19"/>
      <c r="I49" s="19"/>
      <c r="J49" s="19"/>
      <c r="K49" s="19"/>
    </row>
    <row r="50" spans="4:11" x14ac:dyDescent="0.25">
      <c r="D50" s="19"/>
      <c r="E50" s="19"/>
      <c r="G50" s="19"/>
      <c r="H50" s="19"/>
      <c r="I50" s="19"/>
      <c r="J50" s="19"/>
      <c r="K50" s="19"/>
    </row>
    <row r="51" spans="4:11" x14ac:dyDescent="0.25">
      <c r="D51" s="29"/>
      <c r="E51" s="29"/>
      <c r="F51" s="19"/>
      <c r="G51" s="19"/>
      <c r="H51" s="19"/>
      <c r="I51" s="19"/>
      <c r="J51" s="19"/>
      <c r="K51" s="19"/>
    </row>
    <row r="52" spans="4:11" x14ac:dyDescent="0.25">
      <c r="D52" s="19"/>
      <c r="E52" s="19"/>
      <c r="G52" s="19"/>
      <c r="H52" s="19"/>
      <c r="I52" s="19"/>
      <c r="J52" s="19"/>
      <c r="K52" s="19"/>
    </row>
    <row r="53" spans="4:11" x14ac:dyDescent="0.25">
      <c r="D53" s="19"/>
      <c r="E53" s="19"/>
      <c r="G53" s="28"/>
      <c r="H53" s="19"/>
      <c r="I53" s="28"/>
      <c r="J53" s="28"/>
      <c r="K53" s="28"/>
    </row>
    <row r="54" spans="4:11" x14ac:dyDescent="0.25">
      <c r="K54" s="19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275A6-874A-42EA-AFE7-3B64629D26CE}">
  <dimension ref="A1:F32"/>
  <sheetViews>
    <sheetView topLeftCell="A2" workbookViewId="0">
      <selection activeCell="J13" sqref="J13"/>
    </sheetView>
  </sheetViews>
  <sheetFormatPr defaultColWidth="9.140625" defaultRowHeight="15" customHeight="1" x14ac:dyDescent="0.25"/>
  <cols>
    <col min="1" max="1" width="6.28515625" style="70" customWidth="1"/>
    <col min="2" max="2" width="17.28515625" style="70" customWidth="1"/>
    <col min="3" max="3" width="20.85546875" style="70" customWidth="1"/>
    <col min="4" max="4" width="7.85546875" style="70" customWidth="1"/>
    <col min="5" max="5" width="13.140625" style="70" customWidth="1"/>
    <col min="6" max="6" width="20.85546875" style="70" customWidth="1"/>
    <col min="7" max="16384" width="9.140625" style="70"/>
  </cols>
  <sheetData>
    <row r="1" spans="1:6" ht="13.7" customHeight="1" x14ac:dyDescent="0.25">
      <c r="A1" s="277" t="s">
        <v>32</v>
      </c>
      <c r="B1" s="277"/>
      <c r="C1" s="281" t="s">
        <v>277</v>
      </c>
      <c r="D1" s="281"/>
      <c r="E1" s="281"/>
      <c r="F1" s="281"/>
    </row>
    <row r="2" spans="1:6" ht="13.7" customHeight="1" x14ac:dyDescent="0.25">
      <c r="A2" s="277" t="s">
        <v>34</v>
      </c>
      <c r="B2" s="277"/>
      <c r="C2" s="278" t="s">
        <v>13</v>
      </c>
      <c r="D2" s="278"/>
      <c r="E2" s="278"/>
      <c r="F2" s="278"/>
    </row>
    <row r="3" spans="1:6" ht="13.7" customHeight="1" x14ac:dyDescent="0.25">
      <c r="A3" s="277" t="s">
        <v>35</v>
      </c>
      <c r="B3" s="277"/>
      <c r="C3" s="278" t="s">
        <v>280</v>
      </c>
      <c r="D3" s="278"/>
      <c r="E3" s="278"/>
      <c r="F3" s="278"/>
    </row>
    <row r="4" spans="1:6" ht="13.7" customHeight="1" x14ac:dyDescent="0.25">
      <c r="A4" s="277" t="s">
        <v>281</v>
      </c>
      <c r="B4" s="277"/>
      <c r="C4" s="278" t="s">
        <v>36</v>
      </c>
      <c r="D4" s="278"/>
      <c r="E4" s="278"/>
      <c r="F4" s="278"/>
    </row>
    <row r="5" spans="1:6" ht="13.7" customHeight="1" x14ac:dyDescent="0.25">
      <c r="A5" s="277" t="s">
        <v>37</v>
      </c>
      <c r="B5" s="277"/>
      <c r="C5" s="30">
        <v>4200030730007</v>
      </c>
      <c r="D5" s="31"/>
      <c r="E5" s="31"/>
      <c r="F5" s="31"/>
    </row>
    <row r="6" spans="1:6" ht="13.7" customHeight="1" x14ac:dyDescent="0.25">
      <c r="A6" s="277" t="s">
        <v>38</v>
      </c>
      <c r="B6" s="277"/>
      <c r="C6" s="109">
        <v>4209079830004</v>
      </c>
      <c r="D6" s="110"/>
      <c r="E6" s="110"/>
      <c r="F6" s="110"/>
    </row>
    <row r="7" spans="1:6" ht="16.5" customHeight="1" x14ac:dyDescent="0.25">
      <c r="A7" s="277" t="s">
        <v>33</v>
      </c>
      <c r="B7" s="277"/>
      <c r="C7" s="279" t="s">
        <v>33</v>
      </c>
      <c r="D7" s="279"/>
      <c r="E7" s="279"/>
      <c r="F7" s="279"/>
    </row>
    <row r="8" spans="1:6" ht="13.7" customHeight="1" x14ac:dyDescent="0.25">
      <c r="A8" s="277"/>
      <c r="B8" s="277"/>
      <c r="C8" s="280" t="s">
        <v>334</v>
      </c>
      <c r="D8" s="280"/>
      <c r="E8" s="280"/>
      <c r="F8" s="280"/>
    </row>
    <row r="9" spans="1:6" ht="13.7" customHeight="1" x14ac:dyDescent="0.25">
      <c r="A9" s="273" t="s">
        <v>335</v>
      </c>
      <c r="B9" s="273"/>
      <c r="C9" s="273"/>
      <c r="D9" s="273"/>
      <c r="E9" s="273"/>
      <c r="F9" s="273"/>
    </row>
    <row r="10" spans="1:6" ht="13.7" customHeight="1" x14ac:dyDescent="0.25">
      <c r="A10" s="274" t="s">
        <v>517</v>
      </c>
      <c r="B10" s="274"/>
      <c r="C10" s="274"/>
      <c r="D10" s="274"/>
      <c r="E10" s="274"/>
      <c r="F10" s="274"/>
    </row>
    <row r="11" spans="1:6" ht="13.7" customHeight="1" x14ac:dyDescent="0.25"/>
    <row r="12" spans="1:6" ht="19.5" customHeight="1" x14ac:dyDescent="0.25">
      <c r="A12" s="111" t="s">
        <v>39</v>
      </c>
      <c r="B12" s="275" t="s">
        <v>336</v>
      </c>
      <c r="C12" s="276"/>
      <c r="D12" s="275" t="s">
        <v>461</v>
      </c>
      <c r="E12" s="276"/>
      <c r="F12" s="111" t="s">
        <v>518</v>
      </c>
    </row>
    <row r="13" spans="1:6" ht="21.75" customHeight="1" x14ac:dyDescent="0.25">
      <c r="A13" s="112" t="s">
        <v>295</v>
      </c>
      <c r="B13" s="269" t="s">
        <v>337</v>
      </c>
      <c r="C13" s="270"/>
      <c r="D13" s="267">
        <v>0</v>
      </c>
      <c r="E13" s="268"/>
      <c r="F13" s="113">
        <v>0</v>
      </c>
    </row>
    <row r="14" spans="1:6" ht="13.7" customHeight="1" x14ac:dyDescent="0.25">
      <c r="A14" s="114" t="s">
        <v>338</v>
      </c>
      <c r="B14" s="263" t="s">
        <v>339</v>
      </c>
      <c r="C14" s="264"/>
      <c r="D14" s="271">
        <v>7726508</v>
      </c>
      <c r="E14" s="272"/>
      <c r="F14" s="115">
        <v>7703623</v>
      </c>
    </row>
    <row r="15" spans="1:6" ht="13.7" customHeight="1" x14ac:dyDescent="0.25">
      <c r="A15" s="114" t="s">
        <v>340</v>
      </c>
      <c r="B15" s="263" t="s">
        <v>341</v>
      </c>
      <c r="C15" s="264"/>
      <c r="D15" s="271">
        <v>3610331</v>
      </c>
      <c r="E15" s="272"/>
      <c r="F15" s="115">
        <v>3610331</v>
      </c>
    </row>
    <row r="16" spans="1:6" ht="13.7" customHeight="1" x14ac:dyDescent="0.25">
      <c r="A16" s="114" t="s">
        <v>342</v>
      </c>
      <c r="B16" s="263" t="s">
        <v>343</v>
      </c>
      <c r="C16" s="264"/>
      <c r="D16" s="267">
        <f>D14/D15</f>
        <v>2.1401106989913115</v>
      </c>
      <c r="E16" s="268"/>
      <c r="F16" s="113">
        <v>2.13</v>
      </c>
    </row>
    <row r="17" spans="1:6" ht="21.75" customHeight="1" x14ac:dyDescent="0.25">
      <c r="A17" s="112" t="s">
        <v>296</v>
      </c>
      <c r="B17" s="269" t="s">
        <v>344</v>
      </c>
      <c r="C17" s="270"/>
      <c r="D17" s="267">
        <v>0</v>
      </c>
      <c r="E17" s="268"/>
      <c r="F17" s="113">
        <v>0</v>
      </c>
    </row>
    <row r="18" spans="1:6" ht="13.7" customHeight="1" x14ac:dyDescent="0.25">
      <c r="A18" s="114" t="s">
        <v>338</v>
      </c>
      <c r="B18" s="263" t="s">
        <v>345</v>
      </c>
      <c r="C18" s="264"/>
      <c r="D18" s="271">
        <v>7078093.8799999999</v>
      </c>
      <c r="E18" s="272"/>
      <c r="F18" s="115">
        <v>7726508</v>
      </c>
    </row>
    <row r="19" spans="1:6" ht="13.7" customHeight="1" x14ac:dyDescent="0.25">
      <c r="A19" s="114" t="s">
        <v>340</v>
      </c>
      <c r="B19" s="263" t="s">
        <v>346</v>
      </c>
      <c r="C19" s="264"/>
      <c r="D19" s="271">
        <v>3610331</v>
      </c>
      <c r="E19" s="272"/>
      <c r="F19" s="115">
        <v>3610331</v>
      </c>
    </row>
    <row r="20" spans="1:6" ht="13.7" customHeight="1" x14ac:dyDescent="0.25">
      <c r="A20" s="114" t="s">
        <v>342</v>
      </c>
      <c r="B20" s="263" t="s">
        <v>347</v>
      </c>
      <c r="C20" s="264"/>
      <c r="D20" s="267">
        <f>D18/D19</f>
        <v>1.9605110667138277</v>
      </c>
      <c r="E20" s="268"/>
      <c r="F20" s="113">
        <v>2.14</v>
      </c>
    </row>
    <row r="21" spans="1:6" ht="13.7" customHeight="1" x14ac:dyDescent="0.25">
      <c r="A21" s="112" t="s">
        <v>348</v>
      </c>
      <c r="B21" s="269" t="s">
        <v>349</v>
      </c>
      <c r="C21" s="270"/>
      <c r="D21" s="267">
        <v>0</v>
      </c>
      <c r="E21" s="268"/>
      <c r="F21" s="113">
        <v>0</v>
      </c>
    </row>
    <row r="22" spans="1:6" ht="13.7" customHeight="1" x14ac:dyDescent="0.25">
      <c r="A22" s="114" t="s">
        <v>338</v>
      </c>
      <c r="B22" s="263" t="s">
        <v>350</v>
      </c>
      <c r="C22" s="264"/>
      <c r="D22" s="265">
        <v>3.4200000000000001E-2</v>
      </c>
      <c r="E22" s="266"/>
      <c r="F22" s="116">
        <v>3.3300000000000003E-2</v>
      </c>
    </row>
    <row r="23" spans="1:6" ht="21.75" customHeight="1" x14ac:dyDescent="0.25">
      <c r="A23" s="114" t="s">
        <v>340</v>
      </c>
      <c r="B23" s="263" t="s">
        <v>351</v>
      </c>
      <c r="C23" s="264"/>
      <c r="D23" s="265">
        <v>2.7000000000000001E-3</v>
      </c>
      <c r="E23" s="266"/>
      <c r="F23" s="116">
        <v>3.8999999999999998E-3</v>
      </c>
    </row>
    <row r="24" spans="1:6" ht="13.7" customHeight="1" x14ac:dyDescent="0.25">
      <c r="A24" s="114" t="s">
        <v>342</v>
      </c>
      <c r="B24" s="263" t="s">
        <v>352</v>
      </c>
      <c r="C24" s="264"/>
      <c r="D24" s="267">
        <v>0</v>
      </c>
      <c r="E24" s="268"/>
      <c r="F24" s="113">
        <v>0</v>
      </c>
    </row>
    <row r="25" spans="1:6" ht="13.7" customHeight="1" x14ac:dyDescent="0.25">
      <c r="A25" s="114" t="s">
        <v>353</v>
      </c>
      <c r="B25" s="263" t="s">
        <v>354</v>
      </c>
      <c r="C25" s="264"/>
      <c r="D25" s="265">
        <f>(D18-D14)/D14</f>
        <v>-8.392072071885516E-2</v>
      </c>
      <c r="E25" s="266"/>
      <c r="F25" s="116">
        <v>3.0000000000000001E-3</v>
      </c>
    </row>
    <row r="26" spans="1:6" ht="22.5" customHeight="1" x14ac:dyDescent="0.25"/>
    <row r="27" spans="1:6" ht="11.1" customHeight="1" x14ac:dyDescent="0.25">
      <c r="A27" s="261" t="s">
        <v>416</v>
      </c>
      <c r="B27" s="261"/>
      <c r="C27" s="261"/>
      <c r="D27" s="261"/>
      <c r="E27" s="262" t="s">
        <v>417</v>
      </c>
      <c r="F27" s="262"/>
    </row>
    <row r="30" spans="1:6" ht="15" customHeight="1" x14ac:dyDescent="0.25">
      <c r="B30" s="70" t="s">
        <v>411</v>
      </c>
      <c r="C30" s="107"/>
      <c r="D30" s="107"/>
      <c r="E30" s="107"/>
      <c r="F30" s="70" t="s">
        <v>412</v>
      </c>
    </row>
    <row r="31" spans="1:6" ht="15" customHeight="1" x14ac:dyDescent="0.25">
      <c r="B31" s="107"/>
      <c r="C31" s="107"/>
      <c r="D31" s="107"/>
      <c r="E31" s="107"/>
      <c r="F31" s="107"/>
    </row>
    <row r="32" spans="1:6" ht="15" customHeight="1" x14ac:dyDescent="0.25">
      <c r="B32" s="70" t="s">
        <v>413</v>
      </c>
      <c r="C32" s="107"/>
      <c r="D32" s="107"/>
      <c r="E32" s="107"/>
      <c r="F32" s="70" t="s">
        <v>15</v>
      </c>
    </row>
  </sheetData>
  <mergeCells count="45">
    <mergeCell ref="A1:B1"/>
    <mergeCell ref="C1:F1"/>
    <mergeCell ref="A2:B2"/>
    <mergeCell ref="C2:F2"/>
    <mergeCell ref="A3:B3"/>
    <mergeCell ref="C3:F3"/>
    <mergeCell ref="A4:B4"/>
    <mergeCell ref="C4:F4"/>
    <mergeCell ref="A5:B5"/>
    <mergeCell ref="A6:B6"/>
    <mergeCell ref="A7:B8"/>
    <mergeCell ref="C7:F7"/>
    <mergeCell ref="C8:F8"/>
    <mergeCell ref="A9:F9"/>
    <mergeCell ref="A10:F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A27:D27"/>
    <mergeCell ref="E27:F27"/>
    <mergeCell ref="B23:C23"/>
    <mergeCell ref="D23:E23"/>
    <mergeCell ref="B24:C24"/>
    <mergeCell ref="D24:E24"/>
    <mergeCell ref="B25:C25"/>
    <mergeCell ref="D25:E25"/>
  </mergeCells>
  <pageMargins left="0.94" right="0.75" top="0.75" bottom="0.6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Prilog 1</vt:lpstr>
      <vt:lpstr>Prilog 2</vt:lpstr>
      <vt:lpstr>Prilog 3</vt:lpstr>
      <vt:lpstr>Prilog 3a</vt:lpstr>
      <vt:lpstr>Prilog 3b</vt:lpstr>
      <vt:lpstr>Prilog 4</vt:lpstr>
      <vt:lpstr>Prilog 5</vt:lpstr>
      <vt:lpstr>Prilog 5a</vt:lpstr>
      <vt:lpstr>Prilog 6</vt:lpstr>
      <vt:lpstr>Prilog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Madera</dc:creator>
  <cp:lastModifiedBy>Majda</cp:lastModifiedBy>
  <cp:lastPrinted>2023-02-21T08:46:24Z</cp:lastPrinted>
  <dcterms:created xsi:type="dcterms:W3CDTF">2015-06-05T18:17:20Z</dcterms:created>
  <dcterms:modified xsi:type="dcterms:W3CDTF">2023-02-21T08:46:26Z</dcterms:modified>
</cp:coreProperties>
</file>